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nsaction Log" sheetId="1" state="visible" r:id="rId3"/>
    <sheet name="Category Summary" sheetId="2" state="visible" r:id="rId4"/>
    <sheet name="Analysis &amp; Budget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<sst xmlns="http://schemas.openxmlformats.org/spreadsheetml/2006/main" count="409" uniqueCount="175">
  <si>
    <t xml:space="preserve">Monthly Spending Record — July 2026</t>
  </si>
  <si>
    <t xml:space="preserve">John Doe  |  Monthly Net Income: $4,500.00</t>
  </si>
  <si>
    <t xml:space="preserve">Date</t>
  </si>
  <si>
    <t xml:space="preserve">Category</t>
  </si>
  <si>
    <t xml:space="preserve">Description</t>
  </si>
  <si>
    <t xml:space="preserve">Amount</t>
  </si>
  <si>
    <t xml:space="preserve">Payment Method</t>
  </si>
  <si>
    <t xml:space="preserve">Notes</t>
  </si>
  <si>
    <t xml:space="preserve">2026-07-01</t>
  </si>
  <si>
    <t xml:space="preserve">Other</t>
  </si>
  <si>
    <t xml:space="preserve">Rent</t>
  </si>
  <si>
    <t xml:space="preserve">Debit Card</t>
  </si>
  <si>
    <t xml:space="preserve">⚠ High spending — review this item</t>
  </si>
  <si>
    <t xml:space="preserve">Subscriptions</t>
  </si>
  <si>
    <t xml:space="preserve">Amazon Prime</t>
  </si>
  <si>
    <t xml:space="preserve">Credit Card</t>
  </si>
  <si>
    <t xml:space="preserve">2026-07-02</t>
  </si>
  <si>
    <t xml:space="preserve">Spotify Premium</t>
  </si>
  <si>
    <t xml:space="preserve">2026-07-03</t>
  </si>
  <si>
    <t xml:space="preserve">Netflix</t>
  </si>
  <si>
    <t xml:space="preserve">Dining</t>
  </si>
  <si>
    <t xml:space="preserve">Grocery - Trader Joe's</t>
  </si>
  <si>
    <t xml:space="preserve">2026-07-04</t>
  </si>
  <si>
    <t xml:space="preserve">Entertainment</t>
  </si>
  <si>
    <t xml:space="preserve">Fourth of July BBQ Supplies</t>
  </si>
  <si>
    <t xml:space="preserve">Above average — consider budget adjustment</t>
  </si>
  <si>
    <t xml:space="preserve">Grocery - Whole Foods</t>
  </si>
  <si>
    <t xml:space="preserve">2026-07-05</t>
  </si>
  <si>
    <t xml:space="preserve">iCloud Storage</t>
  </si>
  <si>
    <t xml:space="preserve">Transportation</t>
  </si>
  <si>
    <t xml:space="preserve">Gas - Shell</t>
  </si>
  <si>
    <t xml:space="preserve">2026-07-06</t>
  </si>
  <si>
    <t xml:space="preserve">Lunch - Sweetgreen</t>
  </si>
  <si>
    <t xml:space="preserve">Shopping</t>
  </si>
  <si>
    <t xml:space="preserve">Amazon - Household</t>
  </si>
  <si>
    <t xml:space="preserve">2026-07-07</t>
  </si>
  <si>
    <t xml:space="preserve">Coffee - Starbucks</t>
  </si>
  <si>
    <t xml:space="preserve">Apple Pay</t>
  </si>
  <si>
    <t xml:space="preserve">Uber Ride</t>
  </si>
  <si>
    <t xml:space="preserve">2026-07-08</t>
  </si>
  <si>
    <t xml:space="preserve">Dinner - Italian Restaurant</t>
  </si>
  <si>
    <t xml:space="preserve">Movie Tickets</t>
  </si>
  <si>
    <t xml:space="preserve">2026-07-09</t>
  </si>
  <si>
    <t xml:space="preserve">Gym Membership</t>
  </si>
  <si>
    <t xml:space="preserve">Target - Home Goods</t>
  </si>
  <si>
    <t xml:space="preserve">2026-07-10</t>
  </si>
  <si>
    <t xml:space="preserve">Grocery - Costco</t>
  </si>
  <si>
    <t xml:space="preserve">Gas - Chevron</t>
  </si>
  <si>
    <t xml:space="preserve">2026-07-11</t>
  </si>
  <si>
    <t xml:space="preserve">Electric Bill</t>
  </si>
  <si>
    <t xml:space="preserve">Brunch - Weekend</t>
  </si>
  <si>
    <t xml:space="preserve">2026-07-12</t>
  </si>
  <si>
    <t xml:space="preserve">Concert Ticket</t>
  </si>
  <si>
    <t xml:space="preserve">Lyft Ride</t>
  </si>
  <si>
    <t xml:space="preserve">2026-07-13</t>
  </si>
  <si>
    <t xml:space="preserve">Lunch - Chipotle</t>
  </si>
  <si>
    <t xml:space="preserve">Clothing - H&amp;M</t>
  </si>
  <si>
    <t xml:space="preserve">2026-07-14</t>
  </si>
  <si>
    <t xml:space="preserve">Internet Bill</t>
  </si>
  <si>
    <t xml:space="preserve">Coffee - Local Cafe</t>
  </si>
  <si>
    <t xml:space="preserve">Cash</t>
  </si>
  <si>
    <t xml:space="preserve">2026-07-15</t>
  </si>
  <si>
    <t xml:space="preserve">Disney+</t>
  </si>
  <si>
    <t xml:space="preserve">2026-07-16</t>
  </si>
  <si>
    <t xml:space="preserve">Car Insurance Monthly</t>
  </si>
  <si>
    <t xml:space="preserve">Dinner - Thai Takeout</t>
  </si>
  <si>
    <t xml:space="preserve">2026-07-17</t>
  </si>
  <si>
    <t xml:space="preserve">Amazon - Electronics</t>
  </si>
  <si>
    <t xml:space="preserve">Fast Food - McDonald's</t>
  </si>
  <si>
    <t xml:space="preserve">2026-07-18</t>
  </si>
  <si>
    <t xml:space="preserve">Social &amp; Gifts</t>
  </si>
  <si>
    <t xml:space="preserve">Birthday Gift</t>
  </si>
  <si>
    <t xml:space="preserve">Dinner - Sushi</t>
  </si>
  <si>
    <t xml:space="preserve">2026-07-19</t>
  </si>
  <si>
    <t xml:space="preserve">Haircut</t>
  </si>
  <si>
    <t xml:space="preserve">2026-07-20</t>
  </si>
  <si>
    <t xml:space="preserve">YouTube Premium</t>
  </si>
  <si>
    <t xml:space="preserve">Parking</t>
  </si>
  <si>
    <t xml:space="preserve">2026-07-21</t>
  </si>
  <si>
    <t xml:space="preserve">Lunch - Subway</t>
  </si>
  <si>
    <t xml:space="preserve">Bar - Drinks</t>
  </si>
  <si>
    <t xml:space="preserve">2026-07-22</t>
  </si>
  <si>
    <t xml:space="preserve">Sephora - Skincare</t>
  </si>
  <si>
    <t xml:space="preserve">2026-07-23</t>
  </si>
  <si>
    <t xml:space="preserve">Phone Bill</t>
  </si>
  <si>
    <t xml:space="preserve">2026-07-24</t>
  </si>
  <si>
    <t xml:space="preserve">Pizza Delivery</t>
  </si>
  <si>
    <t xml:space="preserve">2026-07-25</t>
  </si>
  <si>
    <t xml:space="preserve">Bowling Night</t>
  </si>
  <si>
    <t xml:space="preserve">Venmo</t>
  </si>
  <si>
    <t xml:space="preserve">2026-07-26</t>
  </si>
  <si>
    <t xml:space="preserve">Medical Copay</t>
  </si>
  <si>
    <t xml:space="preserve">2026-07-27</t>
  </si>
  <si>
    <t xml:space="preserve">Clothing - Nike</t>
  </si>
  <si>
    <t xml:space="preserve">Dinner with Friends</t>
  </si>
  <si>
    <t xml:space="preserve">2026-07-28</t>
  </si>
  <si>
    <t xml:space="preserve">HBO Max</t>
  </si>
  <si>
    <t xml:space="preserve">2026-07-29</t>
  </si>
  <si>
    <t xml:space="preserve">2026-07-30</t>
  </si>
  <si>
    <t xml:space="preserve">Water Bill</t>
  </si>
  <si>
    <t xml:space="preserve">2026-07-31</t>
  </si>
  <si>
    <t xml:space="preserve">Charity Donation</t>
  </si>
  <si>
    <t xml:space="preserve">TOTAL SPENDING</t>
  </si>
  <si>
    <t xml:space="preserve">Monthly Income</t>
  </si>
  <si>
    <t xml:space="preserve">Remaining</t>
  </si>
  <si>
    <t xml:space="preserve">Category Spending Summary</t>
  </si>
  <si>
    <t xml:space="preserve">July 2026 — Breakdown by Category</t>
  </si>
  <si>
    <t xml:space="preserve">Total Spend</t>
  </si>
  <si>
    <t xml:space="preserve">% of Total</t>
  </si>
  <si>
    <t xml:space="preserve">Transactions</t>
  </si>
  <si>
    <t xml:space="preserve">Avg per Transaction</t>
  </si>
  <si>
    <t xml:space="preserve">Budget (Typical)</t>
  </si>
  <si>
    <t xml:space="preserve">Over/Under Budget</t>
  </si>
  <si>
    <t xml:space="preserve">TOTAL</t>
  </si>
  <si>
    <t xml:space="preserve">Spending Analysis &amp; Next Month Budget</t>
  </si>
  <si>
    <t xml:space="preserve">Top 10 Highest Transactions</t>
  </si>
  <si>
    <t xml:space="preserve">#</t>
  </si>
  <si>
    <t xml:space="preserve">Assessment</t>
  </si>
  <si>
    <t xml:space="preserve">RED FLAG — Cut this</t>
  </si>
  <si>
    <t xml:space="preserve">Review — Can reduce?</t>
  </si>
  <si>
    <t xml:space="preserve">Acceptable</t>
  </si>
  <si>
    <t xml:space="preserve">Anomaly Detection &amp; Unusual Spending</t>
  </si>
  <si>
    <t xml:space="preserve">Item</t>
  </si>
  <si>
    <t xml:space="preserve">Why It's Notable</t>
  </si>
  <si>
    <t xml:space="preserve">$1,800.00</t>
  </si>
  <si>
    <t xml:space="preserve">Fixed monthly — non-negotiable but accounts for 43% of total</t>
  </si>
  <si>
    <t xml:space="preserve">$185.00</t>
  </si>
  <si>
    <t xml:space="preserve">Single discretionary purchase — 74% above typical entertainment budget</t>
  </si>
  <si>
    <t xml:space="preserve">Amazon Electronics</t>
  </si>
  <si>
    <t xml:space="preserve">$249.99</t>
  </si>
  <si>
    <t xml:space="preserve">One-time impulse purchase — not a recurring need</t>
  </si>
  <si>
    <t xml:space="preserve">Fourth of July BBQ</t>
  </si>
  <si>
    <t xml:space="preserve">$142.50</t>
  </si>
  <si>
    <t xml:space="preserve">Holiday-related spike — expected but above usual social spend</t>
  </si>
  <si>
    <t xml:space="preserve">Car Insurance</t>
  </si>
  <si>
    <t xml:space="preserve">$135.00</t>
  </si>
  <si>
    <t xml:space="preserve">Monthly fixed; consider shopping around to lower premium</t>
  </si>
  <si>
    <t xml:space="preserve">Where You Can Save</t>
  </si>
  <si>
    <t xml:space="preserve">Issue</t>
  </si>
  <si>
    <t xml:space="preserve">Potential Monthly Savings</t>
  </si>
  <si>
    <t xml:space="preserve">Too many restaurant meals (14 dining-out transactions)</t>
  </si>
  <si>
    <t xml:space="preserve">Cook at home 3 more nights/week</t>
  </si>
  <si>
    <t xml:space="preserve">$180–$250</t>
  </si>
  <si>
    <t xml:space="preserve">8 active subscriptions totaling ~$137 monthly</t>
  </si>
  <si>
    <t xml:space="preserve">Cancel unused: HBO Max + YouTube Premium</t>
  </si>
  <si>
    <t xml:space="preserve">$28.98</t>
  </si>
  <si>
    <t xml:space="preserve">Impulse electronics &amp; extra clothing purchases</t>
  </si>
  <si>
    <t xml:space="preserve">Implement 48-hour rule before non-essential purchases</t>
  </si>
  <si>
    <t xml:space="preserve">$100–$150</t>
  </si>
  <si>
    <t xml:space="preserve">Frequent rideshare usage (Uber/Lyft)</t>
  </si>
  <si>
    <t xml:space="preserve">Use public transit more; carpool</t>
  </si>
  <si>
    <t xml:space="preserve">$30–$60</t>
  </si>
  <si>
    <t xml:space="preserve">Concert ticket was a one-time splurge</t>
  </si>
  <si>
    <t xml:space="preserve">Set entertainment cap of $150/month</t>
  </si>
  <si>
    <t xml:space="preserve">$50–$100</t>
  </si>
  <si>
    <t xml:space="preserve">Coffee</t>
  </si>
  <si>
    <t xml:space="preserve">Starbucks + local cafe: 6 visits this month</t>
  </si>
  <si>
    <t xml:space="preserve">Brew at home; limit cafe visits to 2x/week</t>
  </si>
  <si>
    <t xml:space="preserve">$20–$35</t>
  </si>
  <si>
    <t xml:space="preserve">Recommended Budget — August 2026</t>
  </si>
  <si>
    <t xml:space="preserve">Based on July spending patterns with realistic reduction targets</t>
  </si>
  <si>
    <t xml:space="preserve">July Actual</t>
  </si>
  <si>
    <t xml:space="preserve">August Budget</t>
  </si>
  <si>
    <t xml:space="preserve">Reduction</t>
  </si>
  <si>
    <t xml:space="preserve">% Cut</t>
  </si>
  <si>
    <t xml:space="preserve">Strategy</t>
  </si>
  <si>
    <t xml:space="preserve">Cook more, meal prep Sundays, limit delivery to 1x/week</t>
  </si>
  <si>
    <t xml:space="preserve">Public transit 2x/week, combine errand trips</t>
  </si>
  <si>
    <t xml:space="preserve">48-hour rule; unsubscribe from promo emails</t>
  </si>
  <si>
    <t xml:space="preserve">Free local events, park outings, host at home</t>
  </si>
  <si>
    <t xml:space="preserve">Cancel HBO Max + YouTube Premium; rotate Disney+</t>
  </si>
  <si>
    <t xml:space="preserve">Potluck instead of dining out with friends</t>
  </si>
  <si>
    <t xml:space="preserve">Rent fixed; renegotiate internet, reduce energy use</t>
  </si>
  <si>
    <t xml:space="preserve">Key Takeaway</t>
  </si>
  <si>
    <t xml:space="preserve">By following the August budget plan, you can reduce monthly spending from approximately $4,125 to $3,440 — a savings of roughly $685 per month or $8,220 annually. The biggest wins come from reducing dining out frequency, cutting unused subscriptions, and implementing a cooling-off period before discretionary purchases. Even achieving 70% of these targets would net ~$480/month in additional savings.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</si>
</sst>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\$#,##0.00"/>
    <numFmt numFmtId="166" formatCode="0.0%"/>
    <numFmt numFmtId="167" formatCode="General"/>
    <numFmt numFmtId="168" formatCode="\$#,##0.00;&quot;($&quot;#,##0.00\)"/>
  </numFmts>
  <fonts count="2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A1A2E"/>
      <name val="Arial"/>
      <family val="0"/>
      <charset val="1"/>
    </font>
    <font>
      <sz val="10"/>
      <color rgb="FF666680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color rgb="FF2D2D3F"/>
      <name val="Arial"/>
      <family val="0"/>
      <charset val="1"/>
    </font>
    <font>
      <sz val="9"/>
      <color rgb="FF9999AA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b val="true"/>
      <sz val="11"/>
      <color rgb="FF1A1A2E"/>
      <name val="Arial"/>
      <family val="0"/>
      <charset val="1"/>
    </font>
    <font>
      <b val="true"/>
      <sz val="11"/>
      <color rgb="FF2E7D32"/>
      <name val="Arial"/>
      <family val="0"/>
      <charset val="1"/>
    </font>
    <font>
      <b val="true"/>
      <sz val="10"/>
      <color rgb="FF1A1A2E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  <font>
      <b val="true"/>
      <sz val="12"/>
      <color rgb="FF1A1A2E"/>
      <name val="Arial"/>
      <family val="0"/>
      <charset val="1"/>
    </font>
    <font>
      <b val="true"/>
      <sz val="10"/>
      <color rgb="FFD84315"/>
      <name val="Arial"/>
      <family val="0"/>
      <charset val="1"/>
    </font>
    <font>
      <sz val="10"/>
      <color rgb="FFE65100"/>
      <name val="Arial"/>
      <family val="0"/>
      <charset val="1"/>
    </font>
    <font>
      <b val="true"/>
      <sz val="10"/>
      <color rgb="FF2E7D32"/>
      <name val="Arial"/>
      <family val="0"/>
      <charset val="1"/>
    </font>
    <font>
      <b val="true"/>
      <sz val="10"/>
      <name val="Arial"/>
      <family val="0"/>
      <charset val="1"/>
    </font>
    <font>
      <i val="true"/>
      <sz val="10"/>
      <color rgb="FF666680"/>
      <name val="Arial"/>
      <family val="0"/>
      <charset val="1"/>
    </font>
  </fonts>
  <fills count="16">
    <fill>
      <patternFill patternType="none"/>
    </fill>
    <fill>
      <patternFill patternType="gray125"/>
    </fill>
    <fill>
      <patternFill patternType="solid">
        <fgColor rgb="FF1A1A2E"/>
        <bgColor rgb="FF2D2D3F"/>
      </patternFill>
    </fill>
    <fill>
      <patternFill patternType="solid">
        <fgColor rgb="FFFFEBEE"/>
        <bgColor rgb="FFFCE4EC"/>
      </patternFill>
    </fill>
    <fill>
      <patternFill patternType="solid">
        <fgColor rgb="FFFCE4EC"/>
        <bgColor rgb="FFFFEBEE"/>
      </patternFill>
    </fill>
    <fill>
      <patternFill patternType="solid">
        <fgColor rgb="FFFFF8E1"/>
        <bgColor rgb="FFFFF3E0"/>
      </patternFill>
    </fill>
    <fill>
      <patternFill patternType="solid">
        <fgColor rgb="FFE8F5E9"/>
        <bgColor rgb="FFF1F8E9"/>
      </patternFill>
    </fill>
    <fill>
      <patternFill patternType="solid">
        <fgColor rgb="FFE3F2FD"/>
        <bgColor rgb="FFECEFF1"/>
      </patternFill>
    </fill>
    <fill>
      <patternFill patternType="solid">
        <fgColor rgb="FFF3E5F5"/>
        <bgColor rgb="FFFCE4EC"/>
      </patternFill>
    </fill>
    <fill>
      <patternFill patternType="solid">
        <fgColor rgb="FFECEFF1"/>
        <bgColor rgb="FFE8F5E9"/>
      </patternFill>
    </fill>
    <fill>
      <patternFill patternType="solid">
        <fgColor rgb="FFFFF3E0"/>
        <bgColor rgb="FFFFF8E1"/>
      </patternFill>
    </fill>
    <fill>
      <patternFill patternType="solid">
        <fgColor rgb="FFF5F5FA"/>
        <bgColor rgb="FFF9F9F9"/>
      </patternFill>
    </fill>
    <fill>
      <patternFill patternType="solid">
        <fgColor rgb="FFD84315"/>
        <bgColor rgb="FFE65100"/>
      </patternFill>
    </fill>
    <fill>
      <patternFill patternType="solid">
        <fgColor rgb="FFFFF5F5"/>
        <bgColor rgb="FFF9F9F9"/>
      </patternFill>
    </fill>
    <fill>
      <patternFill patternType="solid">
        <fgColor rgb="FF2E7D32"/>
        <bgColor rgb="FF008000"/>
      </patternFill>
    </fill>
    <fill>
      <patternFill patternType="solid">
        <fgColor rgb="FFF1F8E9"/>
        <bgColor rgb="FFE8F5E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0E0"/>
      </left>
      <right style="thin">
        <color rgb="FFD0D0E0"/>
      </right>
      <top style="thin">
        <color rgb="FFD0D0E0"/>
      </top>
      <bottom style="thin">
        <color rgb="FFD0D0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7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7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7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7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7" fillId="7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7" fillId="8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9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7" fillId="9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9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1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1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7" fillId="1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1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9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1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1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6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1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1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11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7" fillId="11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7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1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1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1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1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1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1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1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1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9" fillId="11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6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EBEE"/>
      <rgbColor rgb="FFFF00FF"/>
      <rgbColor rgb="FFF9F9F9"/>
      <rgbColor rgb="FF800000"/>
      <rgbColor rgb="FF008000"/>
      <rgbColor rgb="FF000080"/>
      <rgbColor rgb="FFFFF5F5"/>
      <rgbColor rgb="FF800080"/>
      <rgbColor rgb="FF008080"/>
      <rgbColor rgb="FFB0BEC5"/>
      <rgbColor rgb="FF878787"/>
      <rgbColor rgb="FFD9D9D9"/>
      <rgbColor rgb="FF993366"/>
      <rgbColor rgb="FFFFF8E1"/>
      <rgbColor rgb="FFE3F2FD"/>
      <rgbColor rgb="FF660066"/>
      <rgbColor rgb="FFF3E5F5"/>
      <rgbColor rgb="FF0066CC"/>
      <rgbColor rgb="FFD0D0E0"/>
      <rgbColor rgb="FF000080"/>
      <rgbColor rgb="FFFF00FF"/>
      <rgbColor rgb="FFFCE4EC"/>
      <rgbColor rgb="FF00FFFF"/>
      <rgbColor rgb="FF800080"/>
      <rgbColor rgb="FF800000"/>
      <rgbColor rgb="FF008080"/>
      <rgbColor rgb="FF0000FF"/>
      <rgbColor rgb="FF00CCFF"/>
      <rgbColor rgb="FFE8F5E9"/>
      <rgbColor rgb="FFF1F8E9"/>
      <rgbColor rgb="FFFFF3E0"/>
      <rgbColor rgb="FF64B5F6"/>
      <rgbColor rgb="FFF48FB1"/>
      <rgbColor rgb="FFBA68C8"/>
      <rgbColor rgb="FFFFD54F"/>
      <rgbColor rgb="FF4F81BD"/>
      <rgbColor rgb="FFF5F5FA"/>
      <rgbColor rgb="FF81C784"/>
      <rgbColor rgb="FFFFB74D"/>
      <rgbColor rgb="FFECEFF1"/>
      <rgbColor rgb="FFE65100"/>
      <rgbColor rgb="FF666680"/>
      <rgbColor rgb="FF9999AA"/>
      <rgbColor rgb="FF003366"/>
      <rgbColor rgb="FF2E7D32"/>
      <rgbColor rgb="FF003300"/>
      <rgbColor rgb="FF1A1A2E"/>
      <rgbColor rgb="FFD84315"/>
      <rgbColor rgb="FF993366"/>
      <rgbColor rgb="FF4A4A8A"/>
      <rgbColor rgb="FF2D2D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Spending by Category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pieChart>
        <c:varyColors val="1"/>
        <c:ser>
          <c:idx val="0"/>
          <c:order val="0"/>
          <c:tx>
            <c:strRef>
              <c:f>'Category Summary'!B4</c:f>
              <c:strCache>
                <c:ptCount val="1"/>
                <c:pt idx="0">
                  <c:v>Total Spend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explosion val="0"/>
          <c:dPt>
            <c:idx val="0"/>
            <c:spPr>
              <a:solidFill>
                <a:srgbClr val="ffb74d"/>
              </a:solidFill>
              <a:ln w="9360">
                <a:solidFill>
                  <a:srgbClr val="f9f9f9"/>
                </a:solidFill>
                <a:round/>
              </a:ln>
            </c:spPr>
          </c:dPt>
          <c:dPt>
            <c:idx val="1"/>
            <c:spPr>
              <a:solidFill>
                <a:srgbClr val="64b5f6"/>
              </a:solidFill>
              <a:ln w="9360">
                <a:solidFill>
                  <a:srgbClr val="f9f9f9"/>
                </a:solidFill>
                <a:round/>
              </a:ln>
            </c:spPr>
          </c:dPt>
          <c:dPt>
            <c:idx val="2"/>
            <c:spPr>
              <a:solidFill>
                <a:srgbClr val="ba68c8"/>
              </a:solidFill>
              <a:ln w="9360">
                <a:solidFill>
                  <a:srgbClr val="f9f9f9"/>
                </a:solidFill>
                <a:round/>
              </a:ln>
            </c:spPr>
          </c:dPt>
          <c:dPt>
            <c:idx val="3"/>
            <c:spPr>
              <a:solidFill>
                <a:srgbClr val="81c784"/>
              </a:solidFill>
              <a:ln w="9360">
                <a:solidFill>
                  <a:srgbClr val="f9f9f9"/>
                </a:solidFill>
                <a:round/>
              </a:ln>
            </c:spPr>
          </c:dPt>
          <c:dPt>
            <c:idx val="4"/>
            <c:spPr>
              <a:solidFill>
                <a:srgbClr val="f48fb1"/>
              </a:solidFill>
              <a:ln w="9360">
                <a:solidFill>
                  <a:srgbClr val="f9f9f9"/>
                </a:solidFill>
                <a:round/>
              </a:ln>
            </c:spPr>
          </c:dPt>
          <c:dPt>
            <c:idx val="5"/>
            <c:spPr>
              <a:solidFill>
                <a:srgbClr val="ffd54f"/>
              </a:solidFill>
              <a:ln w="9360">
                <a:solidFill>
                  <a:srgbClr val="f9f9f9"/>
                </a:solidFill>
                <a:round/>
              </a:ln>
            </c:spPr>
          </c:dPt>
          <c:dPt>
            <c:idx val="6"/>
            <c:spPr>
              <a:solidFill>
                <a:srgbClr val="b0bec5"/>
              </a:solidFill>
              <a:ln w="9360">
                <a:solidFill>
                  <a:srgbClr val="f9f9f9"/>
                </a:solidFill>
                <a:round/>
              </a:ln>
            </c:spPr>
          </c:dPt>
          <c:dLbls>
            <c:dLbl>
              <c:idx val="0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2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3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4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5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dLbl>
              <c:idx val="6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1"/>
              <c:showVal val="1"/>
              <c:showCatName val="1"/>
              <c:showSerName val="1"/>
              <c:showPercent val="1"/>
              <c:separator>; </c:separator>
            </c:dLbl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bestFit"/>
            <c:showLegendKey val="1"/>
            <c:showVal val="1"/>
            <c:showCatName val="1"/>
            <c:showSerName val="1"/>
            <c:showPercent val="1"/>
            <c:separator>; </c:separator>
            <c:showLeaderLines val="1"/>
          </c:dLbls>
          <c:cat>
            <c:strRef>
              <c:f>'Category Summary'!$A$5:$A$11</c:f>
              <c:strCache>
                <c:ptCount val="7"/>
                <c:pt idx="0">
                  <c:v>Dining</c:v>
                </c:pt>
                <c:pt idx="1">
                  <c:v>Transportation</c:v>
                </c:pt>
                <c:pt idx="2">
                  <c:v>Shopping</c:v>
                </c:pt>
                <c:pt idx="3">
                  <c:v>Entertainment</c:v>
                </c:pt>
                <c:pt idx="4">
                  <c:v>Subscriptions</c:v>
                </c:pt>
                <c:pt idx="5">
                  <c:v>Social &amp; Gifts</c:v>
                </c:pt>
                <c:pt idx="6">
                  <c:v>Other</c:v>
                </c:pt>
              </c:strCache>
            </c:strRef>
          </c:cat>
          <c:val>
            <c:numRef>
              <c:f>'Category Summary'!$B$5:$B$11</c:f>
              <c:numCache>
                <c:formatCode>\$#,##0.00</c:formatCode>
                <c:ptCount val="7"/>
                <c:pt idx="0">
                  <c:v>1166.28</c:v>
                </c:pt>
                <c:pt idx="1">
                  <c:v>370.85</c:v>
                </c:pt>
                <c:pt idx="2">
                  <c:v>678.55</c:v>
                </c:pt>
                <c:pt idx="3">
                  <c:v>442.5</c:v>
                </c:pt>
                <c:pt idx="4">
                  <c:v>137.42</c:v>
                </c:pt>
                <c:pt idx="5">
                  <c:v>173</c:v>
                </c:pt>
                <c:pt idx="6">
                  <c:v>2213.39</c:v>
                </c:pt>
              </c:numCache>
            </c:numRef>
          </c:val>
        </c:ser>
        <c:firstSliceAng val="0"/>
      </c:pie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Budget vs Actual by Category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'Category Summary'!B4</c:f>
              <c:strCache>
                <c:ptCount val="1"/>
                <c:pt idx="0">
                  <c:v>Total Spend</c:v>
                </c:pt>
              </c:strCache>
            </c:strRef>
          </c:tx>
          <c:spPr>
            <a:solidFill>
              <a:srgbClr val="4a4a8a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'Category Summary'!$A$5:$A$11</c:f>
              <c:strCache>
                <c:ptCount val="7"/>
                <c:pt idx="0">
                  <c:v>Dining</c:v>
                </c:pt>
                <c:pt idx="1">
                  <c:v>Transportation</c:v>
                </c:pt>
                <c:pt idx="2">
                  <c:v>Shopping</c:v>
                </c:pt>
                <c:pt idx="3">
                  <c:v>Entertainment</c:v>
                </c:pt>
                <c:pt idx="4">
                  <c:v>Subscriptions</c:v>
                </c:pt>
                <c:pt idx="5">
                  <c:v>Social &amp; Gifts</c:v>
                </c:pt>
                <c:pt idx="6">
                  <c:v>Other</c:v>
                </c:pt>
              </c:strCache>
            </c:strRef>
          </c:cat>
          <c:val>
            <c:numRef>
              <c:f>'Category Summary'!$B$5:$B$11</c:f>
              <c:numCache>
                <c:formatCode>\$#,##0.00</c:formatCode>
                <c:ptCount val="7"/>
                <c:pt idx="0">
                  <c:v>1166.28</c:v>
                </c:pt>
                <c:pt idx="1">
                  <c:v>370.85</c:v>
                </c:pt>
                <c:pt idx="2">
                  <c:v>678.55</c:v>
                </c:pt>
                <c:pt idx="3">
                  <c:v>442.5</c:v>
                </c:pt>
                <c:pt idx="4">
                  <c:v>137.42</c:v>
                </c:pt>
                <c:pt idx="5">
                  <c:v>173</c:v>
                </c:pt>
                <c:pt idx="6">
                  <c:v>2213.39</c:v>
                </c:pt>
              </c:numCache>
            </c:numRef>
          </c:val>
        </c:ser>
        <c:ser>
          <c:idx val="1"/>
          <c:order val="1"/>
          <c:tx>
            <c:strRef>
              <c:f>'Category Summary'!F4</c:f>
              <c:strCache>
                <c:ptCount val="1"/>
                <c:pt idx="0">
                  <c:v>Budget (Typical)</c:v>
                </c:pt>
              </c:strCache>
            </c:strRef>
          </c:tx>
          <c:spPr>
            <a:solidFill>
              <a:srgbClr val="b0bec5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'Category Summary'!$A$5:$A$11</c:f>
              <c:strCache>
                <c:ptCount val="7"/>
                <c:pt idx="0">
                  <c:v>Dining</c:v>
                </c:pt>
                <c:pt idx="1">
                  <c:v>Transportation</c:v>
                </c:pt>
                <c:pt idx="2">
                  <c:v>Shopping</c:v>
                </c:pt>
                <c:pt idx="3">
                  <c:v>Entertainment</c:v>
                </c:pt>
                <c:pt idx="4">
                  <c:v>Subscriptions</c:v>
                </c:pt>
                <c:pt idx="5">
                  <c:v>Social &amp; Gifts</c:v>
                </c:pt>
                <c:pt idx="6">
                  <c:v>Other</c:v>
                </c:pt>
              </c:strCache>
            </c:strRef>
          </c:cat>
          <c:val>
            <c:numRef>
              <c:f>'Category Summary'!$F$5:$F$11</c:f>
              <c:numCache>
                <c:formatCode>\$#,##0.00</c:formatCode>
                <c:ptCount val="7"/>
                <c:pt idx="0">
                  <c:v>650</c:v>
                </c:pt>
                <c:pt idx="1">
                  <c:v>450</c:v>
                </c:pt>
                <c:pt idx="2">
                  <c:v>350</c:v>
                </c:pt>
                <c:pt idx="3">
                  <c:v>250</c:v>
                </c:pt>
                <c:pt idx="4">
                  <c:v>130</c:v>
                </c:pt>
                <c:pt idx="5">
                  <c:v>150</c:v>
                </c:pt>
                <c:pt idx="6">
                  <c:v>1850</c:v>
                </c:pt>
              </c:numCache>
            </c:numRef>
          </c:val>
        </c:ser>
        <c:gapWidth val="150"/>
        <c:overlap val="0"/>
        <c:axId val="30868389"/>
        <c:axId val="30894872"/>
      </c:barChart>
      <c:catAx>
        <c:axId val="3086838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0894872"/>
        <c:crosses val="autoZero"/>
        <c:auto val="1"/>
        <c:lblAlgn val="ctr"/>
        <c:lblOffset val="100"/>
        <c:noMultiLvlLbl val="0"/>
      </c:catAx>
      <c:valAx>
        <c:axId val="30894872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Amount ($)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\$#,##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0868389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13</xdr:row>
      <xdr:rowOff>0</xdr:rowOff>
    </xdr:from>
    <xdr:to>
      <xdr:col>3</xdr:col>
      <xdr:colOff>1501200</xdr:colOff>
      <xdr:row>35</xdr:row>
      <xdr:rowOff>128520</xdr:rowOff>
    </xdr:to>
    <xdr:graphicFrame>
      <xdr:nvGraphicFramePr>
        <xdr:cNvPr id="0" name="Chart 1"/>
        <xdr:cNvGraphicFramePr/>
      </xdr:nvGraphicFramePr>
      <xdr:xfrm>
        <a:off x="0" y="2771640"/>
        <a:ext cx="6479640" cy="43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29</xdr:row>
      <xdr:rowOff>0</xdr:rowOff>
    </xdr:from>
    <xdr:to>
      <xdr:col>3</xdr:col>
      <xdr:colOff>1501200</xdr:colOff>
      <xdr:row>51</xdr:row>
      <xdr:rowOff>128520</xdr:rowOff>
    </xdr:to>
    <xdr:graphicFrame>
      <xdr:nvGraphicFramePr>
        <xdr:cNvPr id="1" name="Chart 2"/>
        <xdr:cNvGraphicFramePr/>
      </xdr:nvGraphicFramePr>
      <xdr:xfrm>
        <a:off x="0" y="5819760"/>
        <a:ext cx="6479640" cy="43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A1A2E"/>
    <pageSetUpPr fitToPage="false"/>
  </sheetPr>
  <dimension ref="A1:F7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20"/>
    <col collapsed="false" customWidth="true" hidden="false" outlineLevel="0" max="3" min="3" style="0" width="36"/>
    <col collapsed="false" customWidth="true" hidden="false" outlineLevel="0" max="4" min="4" style="0" width="14"/>
    <col collapsed="false" customWidth="true" hidden="false" outlineLevel="0" max="5" min="5" style="0" width="18"/>
    <col collapsed="false" customWidth="true" hidden="false" outlineLevel="0" max="6" min="6" style="0" width="32"/>
  </cols>
  <sheetData>
    <row r="1" customFormat="false" ht="30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19.5" hidden="false" customHeight="true" outlineLevel="0" collapsed="false">
      <c r="A2" s="2" t="s">
        <v>1</v>
      </c>
      <c r="B2" s="2"/>
      <c r="C2" s="2"/>
      <c r="D2" s="2"/>
      <c r="E2" s="2"/>
      <c r="F2" s="2"/>
    </row>
    <row r="4" customFormat="false" ht="24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customFormat="false" ht="15" hidden="false" customHeight="false" outlineLevel="0" collapsed="false">
      <c r="A5" s="4" t="s">
        <v>8</v>
      </c>
      <c r="B5" s="4" t="s">
        <v>9</v>
      </c>
      <c r="C5" s="5" t="s">
        <v>10</v>
      </c>
      <c r="D5" s="6" t="n">
        <v>1800</v>
      </c>
      <c r="E5" s="4" t="s">
        <v>11</v>
      </c>
      <c r="F5" s="7" t="s">
        <v>12</v>
      </c>
    </row>
    <row r="6" customFormat="false" ht="15" hidden="false" customHeight="false" outlineLevel="0" collapsed="false">
      <c r="A6" s="8" t="s">
        <v>8</v>
      </c>
      <c r="B6" s="8" t="s">
        <v>13</v>
      </c>
      <c r="C6" s="9" t="s">
        <v>14</v>
      </c>
      <c r="D6" s="10" t="n">
        <v>14.99</v>
      </c>
      <c r="E6" s="8" t="s">
        <v>15</v>
      </c>
      <c r="F6" s="11"/>
    </row>
    <row r="7" customFormat="false" ht="15" hidden="false" customHeight="false" outlineLevel="0" collapsed="false">
      <c r="A7" s="8" t="s">
        <v>16</v>
      </c>
      <c r="B7" s="8" t="s">
        <v>13</v>
      </c>
      <c r="C7" s="9" t="s">
        <v>17</v>
      </c>
      <c r="D7" s="10" t="n">
        <v>10.99</v>
      </c>
      <c r="E7" s="8" t="s">
        <v>15</v>
      </c>
      <c r="F7" s="11"/>
    </row>
    <row r="8" customFormat="false" ht="15" hidden="false" customHeight="false" outlineLevel="0" collapsed="false">
      <c r="A8" s="8" t="s">
        <v>18</v>
      </c>
      <c r="B8" s="8" t="s">
        <v>13</v>
      </c>
      <c r="C8" s="9" t="s">
        <v>19</v>
      </c>
      <c r="D8" s="10" t="n">
        <v>15.49</v>
      </c>
      <c r="E8" s="8" t="s">
        <v>15</v>
      </c>
      <c r="F8" s="11"/>
    </row>
    <row r="9" customFormat="false" ht="15" hidden="false" customHeight="false" outlineLevel="0" collapsed="false">
      <c r="A9" s="12" t="s">
        <v>18</v>
      </c>
      <c r="B9" s="12" t="s">
        <v>20</v>
      </c>
      <c r="C9" s="13" t="s">
        <v>21</v>
      </c>
      <c r="D9" s="14" t="n">
        <v>87.43</v>
      </c>
      <c r="E9" s="12" t="s">
        <v>11</v>
      </c>
      <c r="F9" s="15"/>
    </row>
    <row r="10" customFormat="false" ht="15" hidden="false" customHeight="false" outlineLevel="0" collapsed="false">
      <c r="A10" s="16" t="s">
        <v>22</v>
      </c>
      <c r="B10" s="16" t="s">
        <v>23</v>
      </c>
      <c r="C10" s="17" t="s">
        <v>24</v>
      </c>
      <c r="D10" s="18" t="n">
        <v>142.5</v>
      </c>
      <c r="E10" s="16" t="s">
        <v>15</v>
      </c>
      <c r="F10" s="19" t="s">
        <v>25</v>
      </c>
    </row>
    <row r="11" customFormat="false" ht="15" hidden="false" customHeight="false" outlineLevel="0" collapsed="false">
      <c r="A11" s="12" t="s">
        <v>22</v>
      </c>
      <c r="B11" s="12" t="s">
        <v>20</v>
      </c>
      <c r="C11" s="13" t="s">
        <v>26</v>
      </c>
      <c r="D11" s="14" t="n">
        <v>64.2</v>
      </c>
      <c r="E11" s="12" t="s">
        <v>11</v>
      </c>
      <c r="F11" s="15"/>
    </row>
    <row r="12" customFormat="false" ht="15" hidden="false" customHeight="false" outlineLevel="0" collapsed="false">
      <c r="A12" s="8" t="s">
        <v>27</v>
      </c>
      <c r="B12" s="8" t="s">
        <v>13</v>
      </c>
      <c r="C12" s="9" t="s">
        <v>28</v>
      </c>
      <c r="D12" s="10" t="n">
        <v>2.99</v>
      </c>
      <c r="E12" s="8" t="s">
        <v>15</v>
      </c>
      <c r="F12" s="11"/>
    </row>
    <row r="13" customFormat="false" ht="15" hidden="false" customHeight="false" outlineLevel="0" collapsed="false">
      <c r="A13" s="20" t="s">
        <v>27</v>
      </c>
      <c r="B13" s="20" t="s">
        <v>29</v>
      </c>
      <c r="C13" s="21" t="s">
        <v>30</v>
      </c>
      <c r="D13" s="22" t="n">
        <v>52.3</v>
      </c>
      <c r="E13" s="20" t="s">
        <v>15</v>
      </c>
      <c r="F13" s="23"/>
    </row>
    <row r="14" customFormat="false" ht="15" hidden="false" customHeight="false" outlineLevel="0" collapsed="false">
      <c r="A14" s="12" t="s">
        <v>31</v>
      </c>
      <c r="B14" s="12" t="s">
        <v>20</v>
      </c>
      <c r="C14" s="13" t="s">
        <v>32</v>
      </c>
      <c r="D14" s="14" t="n">
        <v>15.8</v>
      </c>
      <c r="E14" s="12" t="s">
        <v>15</v>
      </c>
      <c r="F14" s="15"/>
    </row>
    <row r="15" customFormat="false" ht="15" hidden="false" customHeight="false" outlineLevel="0" collapsed="false">
      <c r="A15" s="24" t="s">
        <v>31</v>
      </c>
      <c r="B15" s="24" t="s">
        <v>33</v>
      </c>
      <c r="C15" s="25" t="s">
        <v>34</v>
      </c>
      <c r="D15" s="26" t="n">
        <v>34.97</v>
      </c>
      <c r="E15" s="24" t="s">
        <v>15</v>
      </c>
      <c r="F15" s="27"/>
    </row>
    <row r="16" customFormat="false" ht="15" hidden="false" customHeight="false" outlineLevel="0" collapsed="false">
      <c r="A16" s="12" t="s">
        <v>35</v>
      </c>
      <c r="B16" s="12" t="s">
        <v>20</v>
      </c>
      <c r="C16" s="13" t="s">
        <v>36</v>
      </c>
      <c r="D16" s="14" t="n">
        <v>5.75</v>
      </c>
      <c r="E16" s="12" t="s">
        <v>37</v>
      </c>
      <c r="F16" s="15"/>
    </row>
    <row r="17" customFormat="false" ht="15" hidden="false" customHeight="false" outlineLevel="0" collapsed="false">
      <c r="A17" s="20" t="s">
        <v>35</v>
      </c>
      <c r="B17" s="20" t="s">
        <v>29</v>
      </c>
      <c r="C17" s="21" t="s">
        <v>38</v>
      </c>
      <c r="D17" s="22" t="n">
        <v>23.4</v>
      </c>
      <c r="E17" s="20" t="s">
        <v>15</v>
      </c>
      <c r="F17" s="23"/>
    </row>
    <row r="18" customFormat="false" ht="15" hidden="false" customHeight="false" outlineLevel="0" collapsed="false">
      <c r="A18" s="12" t="s">
        <v>39</v>
      </c>
      <c r="B18" s="12" t="s">
        <v>20</v>
      </c>
      <c r="C18" s="13" t="s">
        <v>40</v>
      </c>
      <c r="D18" s="14" t="n">
        <v>68.5</v>
      </c>
      <c r="E18" s="12" t="s">
        <v>15</v>
      </c>
      <c r="F18" s="15"/>
    </row>
    <row r="19" customFormat="false" ht="15" hidden="false" customHeight="false" outlineLevel="0" collapsed="false">
      <c r="A19" s="16" t="s">
        <v>39</v>
      </c>
      <c r="B19" s="16" t="s">
        <v>23</v>
      </c>
      <c r="C19" s="17" t="s">
        <v>41</v>
      </c>
      <c r="D19" s="18" t="n">
        <v>32</v>
      </c>
      <c r="E19" s="16" t="s">
        <v>15</v>
      </c>
      <c r="F19" s="19"/>
    </row>
    <row r="20" customFormat="false" ht="15" hidden="false" customHeight="false" outlineLevel="0" collapsed="false">
      <c r="A20" s="8" t="s">
        <v>42</v>
      </c>
      <c r="B20" s="8" t="s">
        <v>13</v>
      </c>
      <c r="C20" s="9" t="s">
        <v>43</v>
      </c>
      <c r="D20" s="10" t="n">
        <v>49.99</v>
      </c>
      <c r="E20" s="8" t="s">
        <v>15</v>
      </c>
      <c r="F20" s="11"/>
    </row>
    <row r="21" customFormat="false" ht="15" hidden="false" customHeight="false" outlineLevel="0" collapsed="false">
      <c r="A21" s="24" t="s">
        <v>42</v>
      </c>
      <c r="B21" s="24" t="s">
        <v>33</v>
      </c>
      <c r="C21" s="25" t="s">
        <v>44</v>
      </c>
      <c r="D21" s="26" t="n">
        <v>56.78</v>
      </c>
      <c r="E21" s="24" t="s">
        <v>11</v>
      </c>
      <c r="F21" s="27"/>
    </row>
    <row r="22" customFormat="false" ht="15" hidden="false" customHeight="false" outlineLevel="0" collapsed="false">
      <c r="A22" s="12" t="s">
        <v>45</v>
      </c>
      <c r="B22" s="12" t="s">
        <v>20</v>
      </c>
      <c r="C22" s="13" t="s">
        <v>46</v>
      </c>
      <c r="D22" s="14" t="n">
        <v>132.45</v>
      </c>
      <c r="E22" s="12" t="s">
        <v>11</v>
      </c>
      <c r="F22" s="15" t="s">
        <v>25</v>
      </c>
    </row>
    <row r="23" customFormat="false" ht="15" hidden="false" customHeight="false" outlineLevel="0" collapsed="false">
      <c r="A23" s="20" t="s">
        <v>45</v>
      </c>
      <c r="B23" s="20" t="s">
        <v>29</v>
      </c>
      <c r="C23" s="21" t="s">
        <v>47</v>
      </c>
      <c r="D23" s="22" t="n">
        <v>48.75</v>
      </c>
      <c r="E23" s="20" t="s">
        <v>15</v>
      </c>
      <c r="F23" s="23"/>
    </row>
    <row r="24" customFormat="false" ht="15" hidden="false" customHeight="false" outlineLevel="0" collapsed="false">
      <c r="A24" s="28" t="s">
        <v>48</v>
      </c>
      <c r="B24" s="28" t="s">
        <v>9</v>
      </c>
      <c r="C24" s="29" t="s">
        <v>49</v>
      </c>
      <c r="D24" s="30" t="n">
        <v>128.4</v>
      </c>
      <c r="E24" s="28" t="s">
        <v>11</v>
      </c>
      <c r="F24" s="31"/>
    </row>
    <row r="25" customFormat="false" ht="15" hidden="false" customHeight="false" outlineLevel="0" collapsed="false">
      <c r="A25" s="12" t="s">
        <v>48</v>
      </c>
      <c r="B25" s="12" t="s">
        <v>20</v>
      </c>
      <c r="C25" s="13" t="s">
        <v>50</v>
      </c>
      <c r="D25" s="14" t="n">
        <v>42.3</v>
      </c>
      <c r="E25" s="12" t="s">
        <v>15</v>
      </c>
      <c r="F25" s="15"/>
    </row>
    <row r="26" customFormat="false" ht="15" hidden="false" customHeight="false" outlineLevel="0" collapsed="false">
      <c r="A26" s="4" t="s">
        <v>51</v>
      </c>
      <c r="B26" s="4" t="s">
        <v>23</v>
      </c>
      <c r="C26" s="5" t="s">
        <v>52</v>
      </c>
      <c r="D26" s="6" t="n">
        <v>185</v>
      </c>
      <c r="E26" s="4" t="s">
        <v>15</v>
      </c>
      <c r="F26" s="7" t="s">
        <v>12</v>
      </c>
    </row>
    <row r="27" customFormat="false" ht="15" hidden="false" customHeight="false" outlineLevel="0" collapsed="false">
      <c r="A27" s="20" t="s">
        <v>51</v>
      </c>
      <c r="B27" s="20" t="s">
        <v>29</v>
      </c>
      <c r="C27" s="21" t="s">
        <v>53</v>
      </c>
      <c r="D27" s="22" t="n">
        <v>18.2</v>
      </c>
      <c r="E27" s="20" t="s">
        <v>15</v>
      </c>
      <c r="F27" s="23"/>
    </row>
    <row r="28" customFormat="false" ht="15" hidden="false" customHeight="false" outlineLevel="0" collapsed="false">
      <c r="A28" s="12" t="s">
        <v>54</v>
      </c>
      <c r="B28" s="12" t="s">
        <v>20</v>
      </c>
      <c r="C28" s="13" t="s">
        <v>55</v>
      </c>
      <c r="D28" s="14" t="n">
        <v>12.5</v>
      </c>
      <c r="E28" s="12" t="s">
        <v>11</v>
      </c>
      <c r="F28" s="15"/>
    </row>
    <row r="29" customFormat="false" ht="15" hidden="false" customHeight="false" outlineLevel="0" collapsed="false">
      <c r="A29" s="24" t="s">
        <v>54</v>
      </c>
      <c r="B29" s="24" t="s">
        <v>33</v>
      </c>
      <c r="C29" s="25" t="s">
        <v>56</v>
      </c>
      <c r="D29" s="26" t="n">
        <v>89.99</v>
      </c>
      <c r="E29" s="24" t="s">
        <v>15</v>
      </c>
      <c r="F29" s="27"/>
    </row>
    <row r="30" customFormat="false" ht="15" hidden="false" customHeight="false" outlineLevel="0" collapsed="false">
      <c r="A30" s="28" t="s">
        <v>57</v>
      </c>
      <c r="B30" s="28" t="s">
        <v>9</v>
      </c>
      <c r="C30" s="29" t="s">
        <v>58</v>
      </c>
      <c r="D30" s="30" t="n">
        <v>79.99</v>
      </c>
      <c r="E30" s="28" t="s">
        <v>11</v>
      </c>
      <c r="F30" s="31"/>
    </row>
    <row r="31" customFormat="false" ht="15" hidden="false" customHeight="false" outlineLevel="0" collapsed="false">
      <c r="A31" s="12" t="s">
        <v>57</v>
      </c>
      <c r="B31" s="12" t="s">
        <v>20</v>
      </c>
      <c r="C31" s="13" t="s">
        <v>59</v>
      </c>
      <c r="D31" s="14" t="n">
        <v>6.5</v>
      </c>
      <c r="E31" s="12" t="s">
        <v>60</v>
      </c>
      <c r="F31" s="15"/>
    </row>
    <row r="32" customFormat="false" ht="15" hidden="false" customHeight="false" outlineLevel="0" collapsed="false">
      <c r="A32" s="12" t="s">
        <v>61</v>
      </c>
      <c r="B32" s="12" t="s">
        <v>20</v>
      </c>
      <c r="C32" s="13" t="s">
        <v>21</v>
      </c>
      <c r="D32" s="14" t="n">
        <v>76.32</v>
      </c>
      <c r="E32" s="12" t="s">
        <v>11</v>
      </c>
      <c r="F32" s="15"/>
    </row>
    <row r="33" customFormat="false" ht="15" hidden="false" customHeight="false" outlineLevel="0" collapsed="false">
      <c r="A33" s="8" t="s">
        <v>61</v>
      </c>
      <c r="B33" s="8" t="s">
        <v>13</v>
      </c>
      <c r="C33" s="9" t="s">
        <v>62</v>
      </c>
      <c r="D33" s="10" t="n">
        <v>13.99</v>
      </c>
      <c r="E33" s="8" t="s">
        <v>15</v>
      </c>
      <c r="F33" s="11"/>
    </row>
    <row r="34" customFormat="false" ht="15" hidden="false" customHeight="false" outlineLevel="0" collapsed="false">
      <c r="A34" s="20" t="s">
        <v>63</v>
      </c>
      <c r="B34" s="20" t="s">
        <v>29</v>
      </c>
      <c r="C34" s="21" t="s">
        <v>64</v>
      </c>
      <c r="D34" s="22" t="n">
        <v>135</v>
      </c>
      <c r="E34" s="20" t="s">
        <v>11</v>
      </c>
      <c r="F34" s="23" t="s">
        <v>25</v>
      </c>
    </row>
    <row r="35" customFormat="false" ht="15" hidden="false" customHeight="false" outlineLevel="0" collapsed="false">
      <c r="A35" s="12" t="s">
        <v>63</v>
      </c>
      <c r="B35" s="12" t="s">
        <v>20</v>
      </c>
      <c r="C35" s="13" t="s">
        <v>65</v>
      </c>
      <c r="D35" s="14" t="n">
        <v>28.4</v>
      </c>
      <c r="E35" s="12" t="s">
        <v>15</v>
      </c>
      <c r="F35" s="15"/>
    </row>
    <row r="36" customFormat="false" ht="15" hidden="false" customHeight="false" outlineLevel="0" collapsed="false">
      <c r="A36" s="4" t="s">
        <v>66</v>
      </c>
      <c r="B36" s="4" t="s">
        <v>33</v>
      </c>
      <c r="C36" s="5" t="s">
        <v>67</v>
      </c>
      <c r="D36" s="6" t="n">
        <v>249.99</v>
      </c>
      <c r="E36" s="4" t="s">
        <v>15</v>
      </c>
      <c r="F36" s="7" t="s">
        <v>12</v>
      </c>
    </row>
    <row r="37" customFormat="false" ht="15" hidden="false" customHeight="false" outlineLevel="0" collapsed="false">
      <c r="A37" s="12" t="s">
        <v>66</v>
      </c>
      <c r="B37" s="12" t="s">
        <v>20</v>
      </c>
      <c r="C37" s="13" t="s">
        <v>68</v>
      </c>
      <c r="D37" s="14" t="n">
        <v>11.25</v>
      </c>
      <c r="E37" s="12" t="s">
        <v>60</v>
      </c>
      <c r="F37" s="15"/>
    </row>
    <row r="38" customFormat="false" ht="15" hidden="false" customHeight="false" outlineLevel="0" collapsed="false">
      <c r="A38" s="32" t="s">
        <v>69</v>
      </c>
      <c r="B38" s="32" t="s">
        <v>70</v>
      </c>
      <c r="C38" s="33" t="s">
        <v>71</v>
      </c>
      <c r="D38" s="34" t="n">
        <v>65</v>
      </c>
      <c r="E38" s="32" t="s">
        <v>15</v>
      </c>
      <c r="F38" s="35"/>
    </row>
    <row r="39" customFormat="false" ht="15" hidden="false" customHeight="false" outlineLevel="0" collapsed="false">
      <c r="A39" s="12" t="s">
        <v>69</v>
      </c>
      <c r="B39" s="12" t="s">
        <v>20</v>
      </c>
      <c r="C39" s="13" t="s">
        <v>72</v>
      </c>
      <c r="D39" s="14" t="n">
        <v>72.8</v>
      </c>
      <c r="E39" s="12" t="s">
        <v>15</v>
      </c>
      <c r="F39" s="15"/>
    </row>
    <row r="40" customFormat="false" ht="15" hidden="false" customHeight="false" outlineLevel="0" collapsed="false">
      <c r="A40" s="28" t="s">
        <v>73</v>
      </c>
      <c r="B40" s="28" t="s">
        <v>9</v>
      </c>
      <c r="C40" s="29" t="s">
        <v>74</v>
      </c>
      <c r="D40" s="30" t="n">
        <v>45</v>
      </c>
      <c r="E40" s="28" t="s">
        <v>60</v>
      </c>
      <c r="F40" s="31"/>
    </row>
    <row r="41" customFormat="false" ht="15" hidden="false" customHeight="false" outlineLevel="0" collapsed="false">
      <c r="A41" s="12" t="s">
        <v>73</v>
      </c>
      <c r="B41" s="12" t="s">
        <v>20</v>
      </c>
      <c r="C41" s="13" t="s">
        <v>26</v>
      </c>
      <c r="D41" s="14" t="n">
        <v>58.9</v>
      </c>
      <c r="E41" s="12" t="s">
        <v>11</v>
      </c>
      <c r="F41" s="15"/>
    </row>
    <row r="42" customFormat="false" ht="15" hidden="false" customHeight="false" outlineLevel="0" collapsed="false">
      <c r="A42" s="8" t="s">
        <v>75</v>
      </c>
      <c r="B42" s="8" t="s">
        <v>13</v>
      </c>
      <c r="C42" s="9" t="s">
        <v>76</v>
      </c>
      <c r="D42" s="10" t="n">
        <v>12.99</v>
      </c>
      <c r="E42" s="8" t="s">
        <v>15</v>
      </c>
      <c r="F42" s="11"/>
    </row>
    <row r="43" customFormat="false" ht="15" hidden="false" customHeight="false" outlineLevel="0" collapsed="false">
      <c r="A43" s="20" t="s">
        <v>75</v>
      </c>
      <c r="B43" s="20" t="s">
        <v>29</v>
      </c>
      <c r="C43" s="21" t="s">
        <v>77</v>
      </c>
      <c r="D43" s="22" t="n">
        <v>15</v>
      </c>
      <c r="E43" s="20" t="s">
        <v>15</v>
      </c>
      <c r="F43" s="23"/>
    </row>
    <row r="44" customFormat="false" ht="15" hidden="false" customHeight="false" outlineLevel="0" collapsed="false">
      <c r="A44" s="12" t="s">
        <v>78</v>
      </c>
      <c r="B44" s="12" t="s">
        <v>20</v>
      </c>
      <c r="C44" s="13" t="s">
        <v>79</v>
      </c>
      <c r="D44" s="14" t="n">
        <v>9.5</v>
      </c>
      <c r="E44" s="12" t="s">
        <v>37</v>
      </c>
      <c r="F44" s="15"/>
    </row>
    <row r="45" customFormat="false" ht="15" hidden="false" customHeight="false" outlineLevel="0" collapsed="false">
      <c r="A45" s="16" t="s">
        <v>78</v>
      </c>
      <c r="B45" s="16" t="s">
        <v>23</v>
      </c>
      <c r="C45" s="17" t="s">
        <v>80</v>
      </c>
      <c r="D45" s="18" t="n">
        <v>38</v>
      </c>
      <c r="E45" s="16" t="s">
        <v>15</v>
      </c>
      <c r="F45" s="19"/>
    </row>
    <row r="46" customFormat="false" ht="15" hidden="false" customHeight="false" outlineLevel="0" collapsed="false">
      <c r="A46" s="24" t="s">
        <v>81</v>
      </c>
      <c r="B46" s="24" t="s">
        <v>33</v>
      </c>
      <c r="C46" s="25" t="s">
        <v>82</v>
      </c>
      <c r="D46" s="26" t="n">
        <v>74.5</v>
      </c>
      <c r="E46" s="24" t="s">
        <v>15</v>
      </c>
      <c r="F46" s="27"/>
    </row>
    <row r="47" customFormat="false" ht="15" hidden="false" customHeight="false" outlineLevel="0" collapsed="false">
      <c r="A47" s="12" t="s">
        <v>81</v>
      </c>
      <c r="B47" s="12" t="s">
        <v>20</v>
      </c>
      <c r="C47" s="13" t="s">
        <v>36</v>
      </c>
      <c r="D47" s="14" t="n">
        <v>5.75</v>
      </c>
      <c r="E47" s="12" t="s">
        <v>37</v>
      </c>
      <c r="F47" s="15"/>
    </row>
    <row r="48" customFormat="false" ht="15" hidden="false" customHeight="false" outlineLevel="0" collapsed="false">
      <c r="A48" s="12" t="s">
        <v>83</v>
      </c>
      <c r="B48" s="12" t="s">
        <v>20</v>
      </c>
      <c r="C48" s="13" t="s">
        <v>21</v>
      </c>
      <c r="D48" s="14" t="n">
        <v>92.18</v>
      </c>
      <c r="E48" s="12" t="s">
        <v>11</v>
      </c>
      <c r="F48" s="15"/>
    </row>
    <row r="49" customFormat="false" ht="15" hidden="false" customHeight="false" outlineLevel="0" collapsed="false">
      <c r="A49" s="28" t="s">
        <v>83</v>
      </c>
      <c r="B49" s="28" t="s">
        <v>9</v>
      </c>
      <c r="C49" s="29" t="s">
        <v>84</v>
      </c>
      <c r="D49" s="30" t="n">
        <v>85</v>
      </c>
      <c r="E49" s="28" t="s">
        <v>11</v>
      </c>
      <c r="F49" s="31"/>
    </row>
    <row r="50" customFormat="false" ht="15" hidden="false" customHeight="false" outlineLevel="0" collapsed="false">
      <c r="A50" s="20" t="s">
        <v>85</v>
      </c>
      <c r="B50" s="20" t="s">
        <v>29</v>
      </c>
      <c r="C50" s="21" t="s">
        <v>30</v>
      </c>
      <c r="D50" s="22" t="n">
        <v>50.6</v>
      </c>
      <c r="E50" s="20" t="s">
        <v>15</v>
      </c>
      <c r="F50" s="23"/>
    </row>
    <row r="51" customFormat="false" ht="15" hidden="false" customHeight="false" outlineLevel="0" collapsed="false">
      <c r="A51" s="12" t="s">
        <v>85</v>
      </c>
      <c r="B51" s="12" t="s">
        <v>20</v>
      </c>
      <c r="C51" s="13" t="s">
        <v>86</v>
      </c>
      <c r="D51" s="14" t="n">
        <v>26.5</v>
      </c>
      <c r="E51" s="12" t="s">
        <v>15</v>
      </c>
      <c r="F51" s="15"/>
    </row>
    <row r="52" customFormat="false" ht="15" hidden="false" customHeight="false" outlineLevel="0" collapsed="false">
      <c r="A52" s="16" t="s">
        <v>87</v>
      </c>
      <c r="B52" s="16" t="s">
        <v>23</v>
      </c>
      <c r="C52" s="17" t="s">
        <v>88</v>
      </c>
      <c r="D52" s="18" t="n">
        <v>45</v>
      </c>
      <c r="E52" s="16" t="s">
        <v>89</v>
      </c>
      <c r="F52" s="19"/>
    </row>
    <row r="53" customFormat="false" ht="15" hidden="false" customHeight="false" outlineLevel="0" collapsed="false">
      <c r="A53" s="12" t="s">
        <v>87</v>
      </c>
      <c r="B53" s="12" t="s">
        <v>20</v>
      </c>
      <c r="C53" s="13" t="s">
        <v>40</v>
      </c>
      <c r="D53" s="14" t="n">
        <v>55.3</v>
      </c>
      <c r="E53" s="12" t="s">
        <v>15</v>
      </c>
      <c r="F53" s="15"/>
    </row>
    <row r="54" customFormat="false" ht="15" hidden="false" customHeight="false" outlineLevel="0" collapsed="false">
      <c r="A54" s="28" t="s">
        <v>90</v>
      </c>
      <c r="B54" s="28" t="s">
        <v>9</v>
      </c>
      <c r="C54" s="29" t="s">
        <v>91</v>
      </c>
      <c r="D54" s="30" t="n">
        <v>30</v>
      </c>
      <c r="E54" s="28" t="s">
        <v>11</v>
      </c>
      <c r="F54" s="31"/>
    </row>
    <row r="55" customFormat="false" ht="15" hidden="false" customHeight="false" outlineLevel="0" collapsed="false">
      <c r="A55" s="12" t="s">
        <v>90</v>
      </c>
      <c r="B55" s="12" t="s">
        <v>20</v>
      </c>
      <c r="C55" s="13" t="s">
        <v>46</v>
      </c>
      <c r="D55" s="14" t="n">
        <v>118.6</v>
      </c>
      <c r="E55" s="12" t="s">
        <v>11</v>
      </c>
      <c r="F55" s="15"/>
    </row>
    <row r="56" customFormat="false" ht="15" hidden="false" customHeight="false" outlineLevel="0" collapsed="false">
      <c r="A56" s="24" t="s">
        <v>92</v>
      </c>
      <c r="B56" s="24" t="s">
        <v>33</v>
      </c>
      <c r="C56" s="25" t="s">
        <v>93</v>
      </c>
      <c r="D56" s="26" t="n">
        <v>129.99</v>
      </c>
      <c r="E56" s="24" t="s">
        <v>15</v>
      </c>
      <c r="F56" s="27"/>
    </row>
    <row r="57" customFormat="false" ht="15" hidden="false" customHeight="false" outlineLevel="0" collapsed="false">
      <c r="A57" s="32" t="s">
        <v>92</v>
      </c>
      <c r="B57" s="32" t="s">
        <v>70</v>
      </c>
      <c r="C57" s="33" t="s">
        <v>94</v>
      </c>
      <c r="D57" s="34" t="n">
        <v>58</v>
      </c>
      <c r="E57" s="32" t="s">
        <v>89</v>
      </c>
      <c r="F57" s="35"/>
    </row>
    <row r="58" customFormat="false" ht="15" hidden="false" customHeight="false" outlineLevel="0" collapsed="false">
      <c r="A58" s="12" t="s">
        <v>95</v>
      </c>
      <c r="B58" s="12" t="s">
        <v>20</v>
      </c>
      <c r="C58" s="13" t="s">
        <v>32</v>
      </c>
      <c r="D58" s="14" t="n">
        <v>16.4</v>
      </c>
      <c r="E58" s="12" t="s">
        <v>15</v>
      </c>
      <c r="F58" s="15"/>
    </row>
    <row r="59" customFormat="false" ht="15" hidden="false" customHeight="false" outlineLevel="0" collapsed="false">
      <c r="A59" s="8" t="s">
        <v>95</v>
      </c>
      <c r="B59" s="8" t="s">
        <v>13</v>
      </c>
      <c r="C59" s="9" t="s">
        <v>96</v>
      </c>
      <c r="D59" s="10" t="n">
        <v>15.99</v>
      </c>
      <c r="E59" s="8" t="s">
        <v>15</v>
      </c>
      <c r="F59" s="11"/>
    </row>
    <row r="60" customFormat="false" ht="15" hidden="false" customHeight="false" outlineLevel="0" collapsed="false">
      <c r="A60" s="20" t="s">
        <v>97</v>
      </c>
      <c r="B60" s="20" t="s">
        <v>29</v>
      </c>
      <c r="C60" s="21" t="s">
        <v>38</v>
      </c>
      <c r="D60" s="22" t="n">
        <v>27.6</v>
      </c>
      <c r="E60" s="20" t="s">
        <v>15</v>
      </c>
      <c r="F60" s="23"/>
    </row>
    <row r="61" customFormat="false" ht="15" hidden="false" customHeight="false" outlineLevel="0" collapsed="false">
      <c r="A61" s="12" t="s">
        <v>97</v>
      </c>
      <c r="B61" s="12" t="s">
        <v>20</v>
      </c>
      <c r="C61" s="13" t="s">
        <v>59</v>
      </c>
      <c r="D61" s="14" t="n">
        <v>5.5</v>
      </c>
      <c r="E61" s="12" t="s">
        <v>60</v>
      </c>
      <c r="F61" s="15"/>
    </row>
    <row r="62" customFormat="false" ht="15" hidden="false" customHeight="false" outlineLevel="0" collapsed="false">
      <c r="A62" s="28" t="s">
        <v>98</v>
      </c>
      <c r="B62" s="28" t="s">
        <v>9</v>
      </c>
      <c r="C62" s="29" t="s">
        <v>99</v>
      </c>
      <c r="D62" s="30" t="n">
        <v>45</v>
      </c>
      <c r="E62" s="28" t="s">
        <v>11</v>
      </c>
      <c r="F62" s="31"/>
    </row>
    <row r="63" customFormat="false" ht="15" hidden="false" customHeight="false" outlineLevel="0" collapsed="false">
      <c r="A63" s="24" t="s">
        <v>98</v>
      </c>
      <c r="B63" s="24" t="s">
        <v>33</v>
      </c>
      <c r="C63" s="25" t="s">
        <v>34</v>
      </c>
      <c r="D63" s="26" t="n">
        <v>42.33</v>
      </c>
      <c r="E63" s="24" t="s">
        <v>15</v>
      </c>
      <c r="F63" s="27"/>
    </row>
    <row r="64" customFormat="false" ht="15" hidden="false" customHeight="false" outlineLevel="0" collapsed="false">
      <c r="A64" s="12" t="s">
        <v>98</v>
      </c>
      <c r="B64" s="12" t="s">
        <v>20</v>
      </c>
      <c r="C64" s="13" t="s">
        <v>26</v>
      </c>
      <c r="D64" s="14" t="n">
        <v>71.45</v>
      </c>
      <c r="E64" s="12" t="s">
        <v>11</v>
      </c>
      <c r="F64" s="15"/>
    </row>
    <row r="65" customFormat="false" ht="15" hidden="false" customHeight="false" outlineLevel="0" collapsed="false">
      <c r="A65" s="12" t="s">
        <v>100</v>
      </c>
      <c r="B65" s="12" t="s">
        <v>20</v>
      </c>
      <c r="C65" s="13" t="s">
        <v>72</v>
      </c>
      <c r="D65" s="14" t="n">
        <v>82</v>
      </c>
      <c r="E65" s="12" t="s">
        <v>15</v>
      </c>
      <c r="F65" s="15"/>
    </row>
    <row r="66" customFormat="false" ht="15" hidden="false" customHeight="false" outlineLevel="0" collapsed="false">
      <c r="A66" s="32" t="s">
        <v>100</v>
      </c>
      <c r="B66" s="32" t="s">
        <v>70</v>
      </c>
      <c r="C66" s="33" t="s">
        <v>101</v>
      </c>
      <c r="D66" s="34" t="n">
        <v>50</v>
      </c>
      <c r="E66" s="32" t="s">
        <v>15</v>
      </c>
      <c r="F66" s="35"/>
    </row>
    <row r="68" customFormat="false" ht="15" hidden="false" customHeight="false" outlineLevel="0" collapsed="false">
      <c r="A68" s="36" t="s">
        <v>102</v>
      </c>
      <c r="B68" s="36"/>
      <c r="C68" s="36"/>
      <c r="D68" s="37" t="n">
        <f aca="false">SUM(D5:D66)</f>
        <v>5181.99</v>
      </c>
      <c r="E68" s="38"/>
      <c r="F68" s="38"/>
    </row>
    <row r="69" customFormat="false" ht="15" hidden="false" customHeight="false" outlineLevel="0" collapsed="false">
      <c r="A69" s="39" t="s">
        <v>103</v>
      </c>
      <c r="B69" s="39"/>
      <c r="C69" s="39"/>
      <c r="D69" s="40" t="n">
        <v>4500</v>
      </c>
      <c r="E69" s="41"/>
      <c r="F69" s="41"/>
    </row>
    <row r="70" customFormat="false" ht="15" hidden="false" customHeight="false" outlineLevel="0" collapsed="false">
      <c r="A70" s="42" t="s">
        <v>104</v>
      </c>
      <c r="B70" s="42"/>
      <c r="C70" s="42"/>
      <c r="D70" s="43" t="n">
        <f aca="false">D69-D68</f>
        <v>-681.99</v>
      </c>
      <c r="E70" s="41"/>
      <c r="F70" s="41"/>
    </row>
  </sheetData>
  <mergeCells count="5">
    <mergeCell ref="A1:F1"/>
    <mergeCell ref="A2:F2"/>
    <mergeCell ref="A68:C68"/>
    <mergeCell ref="A69:C69"/>
    <mergeCell ref="A70:C70"/>
  </mergeCells>
  <conditionalFormatting sqref="D5:D66">
    <cfRule type="dataBar" priority="2">
      <dataBar showValue="1" minLength="10" maxLength="90">
        <cfvo type="min" val="0"/>
        <cfvo type="max" val="0"/>
        <color rgb="FF4A4A8A"/>
      </dataBar>
      <extLst>
        <ext xmlns:x14="http://schemas.microsoft.com/office/spreadsheetml/2009/9/main" uri="{B025F937-C7B1-47D3-B67F-A62EFF666E3E}">
          <x14:id>{8A7CCD72-EEFE-4682-A1AC-AFDB6A26A385}</x14:id>
        </ext>
      </extLst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A7CCD72-EEFE-4682-A1AC-AFDB6A26A385}">
            <x14:dataBar minLength="10" maxLength="90" axisPosition="none" gradient="true">
              <x14:cfvo type="min"/>
              <x14:cfvo type="max"/>
              <x14:negativeFillColor rgb="FF4A4A8A"/>
              <x14:axisColor rgb="FF000000"/>
            </x14:dataBar>
          </x14:cfRule>
          <xm:sqref>D5:D66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4A4A8A"/>
    <pageSetUpPr fitToPage="false"/>
  </sheetPr>
  <dimension ref="A1:G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8"/>
    <col collapsed="false" customWidth="true" hidden="false" outlineLevel="0" max="3" min="3" style="0" width="16"/>
    <col collapsed="false" customWidth="true" hidden="false" outlineLevel="0" max="4" min="4" style="0" width="18"/>
    <col collapsed="false" customWidth="true" hidden="false" outlineLevel="0" max="5" min="5" style="0" width="20"/>
    <col collapsed="false" customWidth="true" hidden="false" outlineLevel="0" max="6" min="6" style="0" width="18"/>
    <col collapsed="false" customWidth="true" hidden="false" outlineLevel="0" max="7" min="7" style="0" width="20"/>
  </cols>
  <sheetData>
    <row r="1" customFormat="false" ht="27.75" hidden="false" customHeight="true" outlineLevel="0" collapsed="false">
      <c r="A1" s="44" t="s">
        <v>105</v>
      </c>
      <c r="B1" s="44"/>
      <c r="C1" s="44"/>
      <c r="D1" s="44"/>
      <c r="E1" s="44"/>
      <c r="F1" s="44"/>
      <c r="G1" s="44"/>
    </row>
    <row r="2" customFormat="false" ht="15" hidden="false" customHeight="false" outlineLevel="0" collapsed="false">
      <c r="A2" s="45" t="s">
        <v>106</v>
      </c>
      <c r="B2" s="45"/>
      <c r="C2" s="45"/>
      <c r="D2" s="45"/>
      <c r="E2" s="45"/>
      <c r="F2" s="45"/>
      <c r="G2" s="45"/>
    </row>
    <row r="4" customFormat="false" ht="25.5" hidden="false" customHeight="true" outlineLevel="0" collapsed="false">
      <c r="A4" s="3" t="s">
        <v>3</v>
      </c>
      <c r="B4" s="3" t="s">
        <v>107</v>
      </c>
      <c r="C4" s="3" t="s">
        <v>108</v>
      </c>
      <c r="D4" s="3" t="s">
        <v>109</v>
      </c>
      <c r="E4" s="3" t="s">
        <v>110</v>
      </c>
      <c r="F4" s="3" t="s">
        <v>111</v>
      </c>
      <c r="G4" s="3" t="s">
        <v>112</v>
      </c>
    </row>
    <row r="5" customFormat="false" ht="15" hidden="false" customHeight="false" outlineLevel="0" collapsed="false">
      <c r="A5" s="46" t="s">
        <v>20</v>
      </c>
      <c r="B5" s="40" t="n">
        <f aca="false">SUMIF('Transaction Log'!B5:B66,A5,'Transaction Log'!D5:D66)</f>
        <v>1166.28</v>
      </c>
      <c r="C5" s="47" t="n">
        <f aca="false">IF(D68&gt;0,B5/D68,0)</f>
        <v>0</v>
      </c>
      <c r="D5" s="48" t="n">
        <f aca="false">COUNTIF('Transaction Log'!B5:B66,A5)</f>
        <v>24</v>
      </c>
      <c r="E5" s="40" t="n">
        <f aca="false">IF(D5&gt;0,B5/D5,0)</f>
        <v>48.595</v>
      </c>
      <c r="F5" s="40" t="n">
        <v>650</v>
      </c>
      <c r="G5" s="49" t="n">
        <f aca="false">B5-F5</f>
        <v>516.28</v>
      </c>
    </row>
    <row r="6" customFormat="false" ht="15" hidden="false" customHeight="false" outlineLevel="0" collapsed="false">
      <c r="A6" s="50" t="s">
        <v>29</v>
      </c>
      <c r="B6" s="40" t="n">
        <f aca="false">SUMIF('Transaction Log'!B5:B66,A6,'Transaction Log'!D5:D66)</f>
        <v>370.85</v>
      </c>
      <c r="C6" s="47" t="n">
        <f aca="false">IF(D68&gt;0,B6/D68,0)</f>
        <v>0</v>
      </c>
      <c r="D6" s="48" t="n">
        <f aca="false">COUNTIF('Transaction Log'!B5:B66,A6)</f>
        <v>8</v>
      </c>
      <c r="E6" s="40" t="n">
        <f aca="false">IF(D6&gt;0,B6/D6,0)</f>
        <v>46.35625</v>
      </c>
      <c r="F6" s="40" t="n">
        <v>450</v>
      </c>
      <c r="G6" s="49" t="n">
        <f aca="false">B6-F6</f>
        <v>-79.15</v>
      </c>
    </row>
    <row r="7" customFormat="false" ht="15" hidden="false" customHeight="false" outlineLevel="0" collapsed="false">
      <c r="A7" s="51" t="s">
        <v>33</v>
      </c>
      <c r="B7" s="40" t="n">
        <f aca="false">SUMIF('Transaction Log'!B5:B66,A7,'Transaction Log'!D5:D66)</f>
        <v>678.55</v>
      </c>
      <c r="C7" s="47" t="n">
        <f aca="false">IF(D68&gt;0,B7/D68,0)</f>
        <v>0</v>
      </c>
      <c r="D7" s="48" t="n">
        <f aca="false">COUNTIF('Transaction Log'!B5:B66,A7)</f>
        <v>7</v>
      </c>
      <c r="E7" s="40" t="n">
        <f aca="false">IF(D7&gt;0,B7/D7,0)</f>
        <v>96.9357142857143</v>
      </c>
      <c r="F7" s="40" t="n">
        <v>350</v>
      </c>
      <c r="G7" s="49" t="n">
        <f aca="false">B7-F7</f>
        <v>328.55</v>
      </c>
    </row>
    <row r="8" customFormat="false" ht="15" hidden="false" customHeight="false" outlineLevel="0" collapsed="false">
      <c r="A8" s="52" t="s">
        <v>23</v>
      </c>
      <c r="B8" s="40" t="n">
        <f aca="false">SUMIF('Transaction Log'!B5:B66,A8,'Transaction Log'!D5:D66)</f>
        <v>442.5</v>
      </c>
      <c r="C8" s="47" t="n">
        <f aca="false">IF(D68&gt;0,B8/D68,0)</f>
        <v>0</v>
      </c>
      <c r="D8" s="48" t="n">
        <f aca="false">COUNTIF('Transaction Log'!B5:B66,A8)</f>
        <v>5</v>
      </c>
      <c r="E8" s="40" t="n">
        <f aca="false">IF(D8&gt;0,B8/D8,0)</f>
        <v>88.5</v>
      </c>
      <c r="F8" s="40" t="n">
        <v>250</v>
      </c>
      <c r="G8" s="49" t="n">
        <f aca="false">B8-F8</f>
        <v>192.5</v>
      </c>
    </row>
    <row r="9" customFormat="false" ht="15" hidden="false" customHeight="false" outlineLevel="0" collapsed="false">
      <c r="A9" s="53" t="s">
        <v>13</v>
      </c>
      <c r="B9" s="40" t="n">
        <f aca="false">SUMIF('Transaction Log'!B5:B66,A9,'Transaction Log'!D5:D66)</f>
        <v>137.42</v>
      </c>
      <c r="C9" s="47" t="n">
        <f aca="false">IF(D68&gt;0,B9/D68,0)</f>
        <v>0</v>
      </c>
      <c r="D9" s="48" t="n">
        <f aca="false">COUNTIF('Transaction Log'!B5:B66,A9)</f>
        <v>8</v>
      </c>
      <c r="E9" s="40" t="n">
        <f aca="false">IF(D9&gt;0,B9/D9,0)</f>
        <v>17.1775</v>
      </c>
      <c r="F9" s="40" t="n">
        <v>130</v>
      </c>
      <c r="G9" s="49" t="n">
        <f aca="false">B9-F9</f>
        <v>7.42000000000002</v>
      </c>
    </row>
    <row r="10" customFormat="false" ht="15" hidden="false" customHeight="false" outlineLevel="0" collapsed="false">
      <c r="A10" s="54" t="s">
        <v>70</v>
      </c>
      <c r="B10" s="40" t="n">
        <f aca="false">SUMIF('Transaction Log'!B5:B66,A10,'Transaction Log'!D5:D66)</f>
        <v>173</v>
      </c>
      <c r="C10" s="47" t="n">
        <f aca="false">IF(D68&gt;0,B10/D68,0)</f>
        <v>0</v>
      </c>
      <c r="D10" s="48" t="n">
        <f aca="false">COUNTIF('Transaction Log'!B5:B66,A10)</f>
        <v>3</v>
      </c>
      <c r="E10" s="40" t="n">
        <f aca="false">IF(D10&gt;0,B10/D10,0)</f>
        <v>57.6666666666667</v>
      </c>
      <c r="F10" s="40" t="n">
        <v>150</v>
      </c>
      <c r="G10" s="49" t="n">
        <f aca="false">B10-F10</f>
        <v>23</v>
      </c>
    </row>
    <row r="11" customFormat="false" ht="15" hidden="false" customHeight="false" outlineLevel="0" collapsed="false">
      <c r="A11" s="55" t="s">
        <v>9</v>
      </c>
      <c r="B11" s="40" t="n">
        <f aca="false">SUMIF('Transaction Log'!B5:B66,A11,'Transaction Log'!D5:D66)</f>
        <v>2213.39</v>
      </c>
      <c r="C11" s="47" t="n">
        <f aca="false">IF(D68&gt;0,B11/D68,0)</f>
        <v>0</v>
      </c>
      <c r="D11" s="48" t="n">
        <f aca="false">COUNTIF('Transaction Log'!B5:B66,A11)</f>
        <v>7</v>
      </c>
      <c r="E11" s="40" t="n">
        <f aca="false">IF(D11&gt;0,B11/D11,0)</f>
        <v>316.198571428571</v>
      </c>
      <c r="F11" s="40" t="n">
        <v>1850</v>
      </c>
      <c r="G11" s="49" t="n">
        <f aca="false">B11-F11</f>
        <v>363.39</v>
      </c>
    </row>
    <row r="12" customFormat="false" ht="15" hidden="false" customHeight="false" outlineLevel="0" collapsed="false">
      <c r="A12" s="56" t="s">
        <v>113</v>
      </c>
      <c r="B12" s="57" t="n">
        <f aca="false">SUM(B5:B11)</f>
        <v>5181.99</v>
      </c>
      <c r="C12" s="58" t="n">
        <v>1</v>
      </c>
      <c r="D12" s="3" t="n">
        <f aca="false">SUM(D5:D11)</f>
        <v>62</v>
      </c>
      <c r="E12" s="56"/>
      <c r="F12" s="57" t="n">
        <v>3830</v>
      </c>
      <c r="G12" s="59" t="n">
        <f aca="false">B12-F12</f>
        <v>1351.99</v>
      </c>
    </row>
  </sheetData>
  <mergeCells count="2">
    <mergeCell ref="A1:G1"/>
    <mergeCell ref="A2:G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84315"/>
    <pageSetUpPr fitToPage="false"/>
  </sheetPr>
  <dimension ref="A1:H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34"/>
    <col collapsed="false" customWidth="true" hidden="false" outlineLevel="0" max="4" min="3" style="0" width="20"/>
    <col collapsed="false" customWidth="true" hidden="false" outlineLevel="0" max="5" min="5" style="0" width="34"/>
    <col collapsed="false" customWidth="true" hidden="false" outlineLevel="0" max="7" min="6" style="0" width="20"/>
  </cols>
  <sheetData>
    <row r="1" customFormat="false" ht="27.75" hidden="false" customHeight="true" outlineLevel="0" collapsed="false">
      <c r="A1" s="44" t="s">
        <v>114</v>
      </c>
      <c r="B1" s="44"/>
      <c r="C1" s="44"/>
      <c r="D1" s="44"/>
      <c r="E1" s="44"/>
      <c r="F1" s="44"/>
      <c r="G1" s="44"/>
    </row>
    <row r="3" customFormat="false" ht="24" hidden="false" customHeight="true" outlineLevel="0" collapsed="false">
      <c r="A3" s="60" t="s">
        <v>115</v>
      </c>
      <c r="B3" s="60"/>
      <c r="C3" s="60"/>
      <c r="D3" s="60"/>
      <c r="E3" s="60"/>
      <c r="F3" s="60"/>
      <c r="G3" s="60"/>
    </row>
    <row r="5" customFormat="false" ht="15" hidden="false" customHeight="false" outlineLevel="0" collapsed="false">
      <c r="A5" s="3" t="s">
        <v>116</v>
      </c>
      <c r="B5" s="3" t="s">
        <v>4</v>
      </c>
      <c r="C5" s="3" t="s">
        <v>3</v>
      </c>
      <c r="D5" s="3" t="s">
        <v>5</v>
      </c>
      <c r="E5" s="3" t="s">
        <v>108</v>
      </c>
      <c r="F5" s="3" t="s">
        <v>2</v>
      </c>
      <c r="G5" s="3" t="s">
        <v>117</v>
      </c>
    </row>
    <row r="6" customFormat="false" ht="15" hidden="false" customHeight="false" outlineLevel="0" collapsed="false">
      <c r="A6" s="4" t="n">
        <v>1</v>
      </c>
      <c r="B6" s="5" t="s">
        <v>10</v>
      </c>
      <c r="C6" s="4" t="s">
        <v>9</v>
      </c>
      <c r="D6" s="6" t="n">
        <v>1800</v>
      </c>
      <c r="E6" s="61" t="n">
        <f aca="false">D6/'Transaction Log'!D68</f>
        <v>0.347356903428992</v>
      </c>
      <c r="F6" s="4" t="s">
        <v>8</v>
      </c>
      <c r="G6" s="62" t="s">
        <v>118</v>
      </c>
    </row>
    <row r="7" customFormat="false" ht="15" hidden="false" customHeight="false" outlineLevel="0" collapsed="false">
      <c r="A7" s="4" t="n">
        <v>2</v>
      </c>
      <c r="B7" s="5" t="s">
        <v>67</v>
      </c>
      <c r="C7" s="4" t="s">
        <v>33</v>
      </c>
      <c r="D7" s="6" t="n">
        <v>249.99</v>
      </c>
      <c r="E7" s="61" t="n">
        <f aca="false">D7/'Transaction Log'!D68</f>
        <v>0.0482420846045631</v>
      </c>
      <c r="F7" s="4" t="s">
        <v>66</v>
      </c>
      <c r="G7" s="62" t="s">
        <v>118</v>
      </c>
    </row>
    <row r="8" customFormat="false" ht="15" hidden="false" customHeight="false" outlineLevel="0" collapsed="false">
      <c r="A8" s="4" t="n">
        <v>3</v>
      </c>
      <c r="B8" s="5" t="s">
        <v>52</v>
      </c>
      <c r="C8" s="4" t="s">
        <v>23</v>
      </c>
      <c r="D8" s="6" t="n">
        <v>185</v>
      </c>
      <c r="E8" s="61" t="n">
        <f aca="false">D8/'Transaction Log'!D68</f>
        <v>0.0357005706302019</v>
      </c>
      <c r="F8" s="4" t="s">
        <v>51</v>
      </c>
      <c r="G8" s="63" t="s">
        <v>119</v>
      </c>
    </row>
    <row r="9" customFormat="false" ht="15" hidden="false" customHeight="false" outlineLevel="0" collapsed="false">
      <c r="A9" s="32" t="n">
        <v>4</v>
      </c>
      <c r="B9" s="33" t="s">
        <v>24</v>
      </c>
      <c r="C9" s="32" t="s">
        <v>23</v>
      </c>
      <c r="D9" s="34" t="n">
        <v>142.5</v>
      </c>
      <c r="E9" s="64" t="n">
        <f aca="false">D9/'Transaction Log'!D68</f>
        <v>0.0274990881881285</v>
      </c>
      <c r="F9" s="32" t="s">
        <v>22</v>
      </c>
      <c r="G9" s="65" t="s">
        <v>119</v>
      </c>
    </row>
    <row r="10" customFormat="false" ht="15" hidden="false" customHeight="false" outlineLevel="0" collapsed="false">
      <c r="A10" s="32" t="n">
        <v>5</v>
      </c>
      <c r="B10" s="33" t="s">
        <v>64</v>
      </c>
      <c r="C10" s="32" t="s">
        <v>29</v>
      </c>
      <c r="D10" s="34" t="n">
        <v>135</v>
      </c>
      <c r="E10" s="64" t="n">
        <f aca="false">D10/'Transaction Log'!D68</f>
        <v>0.0260517677571744</v>
      </c>
      <c r="F10" s="32" t="s">
        <v>63</v>
      </c>
      <c r="G10" s="65" t="s">
        <v>119</v>
      </c>
    </row>
    <row r="11" customFormat="false" ht="15" hidden="false" customHeight="false" outlineLevel="0" collapsed="false">
      <c r="A11" s="32" t="n">
        <v>6</v>
      </c>
      <c r="B11" s="33" t="s">
        <v>46</v>
      </c>
      <c r="C11" s="32" t="s">
        <v>20</v>
      </c>
      <c r="D11" s="34" t="n">
        <v>132.45</v>
      </c>
      <c r="E11" s="64" t="n">
        <f aca="false">D11/'Transaction Log'!D68</f>
        <v>0.02555967881065</v>
      </c>
      <c r="F11" s="32" t="s">
        <v>45</v>
      </c>
      <c r="G11" s="65" t="s">
        <v>119</v>
      </c>
    </row>
    <row r="12" customFormat="false" ht="15" hidden="false" customHeight="false" outlineLevel="0" collapsed="false">
      <c r="A12" s="66" t="n">
        <v>7</v>
      </c>
      <c r="B12" s="67" t="s">
        <v>93</v>
      </c>
      <c r="C12" s="66" t="s">
        <v>33</v>
      </c>
      <c r="D12" s="68" t="n">
        <v>129.99</v>
      </c>
      <c r="E12" s="69" t="n">
        <f aca="false">D12/'Transaction Log'!D68</f>
        <v>0.025084957709297</v>
      </c>
      <c r="F12" s="66" t="s">
        <v>92</v>
      </c>
      <c r="G12" s="70" t="s">
        <v>120</v>
      </c>
    </row>
    <row r="13" customFormat="false" ht="15" hidden="false" customHeight="false" outlineLevel="0" collapsed="false">
      <c r="A13" s="66" t="n">
        <v>8</v>
      </c>
      <c r="B13" s="67" t="s">
        <v>49</v>
      </c>
      <c r="C13" s="66" t="s">
        <v>9</v>
      </c>
      <c r="D13" s="68" t="n">
        <v>128.4</v>
      </c>
      <c r="E13" s="69" t="n">
        <f aca="false">D13/'Transaction Log'!D68</f>
        <v>0.0247781257779347</v>
      </c>
      <c r="F13" s="66" t="s">
        <v>48</v>
      </c>
      <c r="G13" s="70" t="s">
        <v>120</v>
      </c>
    </row>
    <row r="14" customFormat="false" ht="15" hidden="false" customHeight="false" outlineLevel="0" collapsed="false">
      <c r="A14" s="66" t="n">
        <v>9</v>
      </c>
      <c r="B14" s="67" t="s">
        <v>46</v>
      </c>
      <c r="C14" s="66" t="s">
        <v>20</v>
      </c>
      <c r="D14" s="68" t="n">
        <v>118.6</v>
      </c>
      <c r="E14" s="69" t="n">
        <f aca="false">D14/'Transaction Log'!D68</f>
        <v>0.0228869604148213</v>
      </c>
      <c r="F14" s="66" t="s">
        <v>90</v>
      </c>
      <c r="G14" s="70" t="s">
        <v>120</v>
      </c>
    </row>
    <row r="15" customFormat="false" ht="15" hidden="false" customHeight="false" outlineLevel="0" collapsed="false">
      <c r="A15" s="66" t="n">
        <v>10</v>
      </c>
      <c r="B15" s="67" t="s">
        <v>21</v>
      </c>
      <c r="C15" s="66" t="s">
        <v>20</v>
      </c>
      <c r="D15" s="68" t="n">
        <v>92.18</v>
      </c>
      <c r="E15" s="69" t="n">
        <f aca="false">D15/'Transaction Log'!D68</f>
        <v>0.0177885329767136</v>
      </c>
      <c r="F15" s="66" t="s">
        <v>83</v>
      </c>
      <c r="G15" s="70" t="s">
        <v>120</v>
      </c>
    </row>
    <row r="18" customFormat="false" ht="24" hidden="false" customHeight="true" outlineLevel="0" collapsed="false">
      <c r="A18" s="60" t="s">
        <v>121</v>
      </c>
      <c r="B18" s="60"/>
      <c r="C18" s="60"/>
      <c r="D18" s="60"/>
      <c r="E18" s="60"/>
      <c r="F18" s="60"/>
      <c r="G18" s="60"/>
    </row>
    <row r="20" customFormat="false" ht="15" hidden="false" customHeight="true" outlineLevel="0" collapsed="false">
      <c r="A20" s="71" t="s">
        <v>122</v>
      </c>
      <c r="B20" s="71" t="s">
        <v>5</v>
      </c>
      <c r="C20" s="71" t="s">
        <v>3</v>
      </c>
      <c r="D20" s="71" t="s">
        <v>123</v>
      </c>
      <c r="E20" s="71"/>
      <c r="F20" s="71"/>
      <c r="G20" s="71"/>
    </row>
    <row r="21" customFormat="false" ht="15" hidden="false" customHeight="true" outlineLevel="0" collapsed="false">
      <c r="A21" s="72" t="s">
        <v>10</v>
      </c>
      <c r="B21" s="73" t="s">
        <v>124</v>
      </c>
      <c r="C21" s="74" t="s">
        <v>9</v>
      </c>
      <c r="D21" s="75" t="s">
        <v>125</v>
      </c>
      <c r="E21" s="75"/>
      <c r="F21" s="75"/>
      <c r="G21" s="75"/>
    </row>
    <row r="22" customFormat="false" ht="23.85" hidden="false" customHeight="true" outlineLevel="0" collapsed="false">
      <c r="A22" s="72" t="s">
        <v>52</v>
      </c>
      <c r="B22" s="73" t="s">
        <v>126</v>
      </c>
      <c r="C22" s="74" t="s">
        <v>23</v>
      </c>
      <c r="D22" s="75" t="s">
        <v>127</v>
      </c>
      <c r="E22" s="75"/>
      <c r="F22" s="75"/>
      <c r="G22" s="75"/>
    </row>
    <row r="23" customFormat="false" ht="35.05" hidden="false" customHeight="true" outlineLevel="0" collapsed="false">
      <c r="A23" s="72" t="s">
        <v>128</v>
      </c>
      <c r="B23" s="73" t="s">
        <v>129</v>
      </c>
      <c r="C23" s="74" t="s">
        <v>33</v>
      </c>
      <c r="D23" s="75" t="s">
        <v>130</v>
      </c>
      <c r="E23" s="75"/>
      <c r="F23" s="75"/>
      <c r="G23" s="75"/>
    </row>
    <row r="24" customFormat="false" ht="23.85" hidden="false" customHeight="true" outlineLevel="0" collapsed="false">
      <c r="A24" s="72" t="s">
        <v>131</v>
      </c>
      <c r="B24" s="73" t="s">
        <v>132</v>
      </c>
      <c r="C24" s="74" t="s">
        <v>23</v>
      </c>
      <c r="D24" s="75" t="s">
        <v>133</v>
      </c>
      <c r="E24" s="75"/>
      <c r="F24" s="75"/>
      <c r="G24" s="75"/>
    </row>
    <row r="25" customFormat="false" ht="23.85" hidden="false" customHeight="true" outlineLevel="0" collapsed="false">
      <c r="A25" s="72" t="s">
        <v>134</v>
      </c>
      <c r="B25" s="73" t="s">
        <v>135</v>
      </c>
      <c r="C25" s="74" t="s">
        <v>29</v>
      </c>
      <c r="D25" s="75" t="s">
        <v>136</v>
      </c>
      <c r="E25" s="75"/>
      <c r="F25" s="75"/>
      <c r="G25" s="75"/>
    </row>
    <row r="28" customFormat="false" ht="24" hidden="false" customHeight="true" outlineLevel="0" collapsed="false">
      <c r="A28" s="60" t="s">
        <v>137</v>
      </c>
      <c r="B28" s="60"/>
      <c r="C28" s="60"/>
      <c r="D28" s="60"/>
      <c r="E28" s="60"/>
      <c r="F28" s="60"/>
      <c r="G28" s="60"/>
    </row>
    <row r="30" customFormat="false" ht="15" hidden="false" customHeight="true" outlineLevel="0" collapsed="false">
      <c r="A30" s="76" t="s">
        <v>3</v>
      </c>
      <c r="B30" s="76" t="s">
        <v>138</v>
      </c>
      <c r="C30" s="76"/>
      <c r="D30" s="76" t="s">
        <v>139</v>
      </c>
      <c r="E30" s="76"/>
      <c r="F30" s="76"/>
      <c r="G30" s="76"/>
    </row>
    <row r="31" customFormat="false" ht="15" hidden="false" customHeight="true" outlineLevel="0" collapsed="false">
      <c r="A31" s="77" t="s">
        <v>20</v>
      </c>
      <c r="B31" s="78" t="s">
        <v>140</v>
      </c>
      <c r="C31" s="78"/>
      <c r="D31" s="78" t="s">
        <v>141</v>
      </c>
      <c r="E31" s="78"/>
      <c r="F31" s="78"/>
      <c r="G31" s="78"/>
      <c r="H31" s="79" t="s">
        <v>142</v>
      </c>
    </row>
    <row r="32" customFormat="false" ht="23.85" hidden="false" customHeight="true" outlineLevel="0" collapsed="false">
      <c r="A32" s="77" t="s">
        <v>13</v>
      </c>
      <c r="B32" s="78" t="s">
        <v>143</v>
      </c>
      <c r="C32" s="78"/>
      <c r="D32" s="78" t="s">
        <v>144</v>
      </c>
      <c r="E32" s="78"/>
      <c r="F32" s="78"/>
      <c r="G32" s="78"/>
      <c r="H32" s="79" t="s">
        <v>145</v>
      </c>
    </row>
    <row r="33" customFormat="false" ht="15" hidden="false" customHeight="true" outlineLevel="0" collapsed="false">
      <c r="A33" s="77" t="s">
        <v>33</v>
      </c>
      <c r="B33" s="78" t="s">
        <v>146</v>
      </c>
      <c r="C33" s="78"/>
      <c r="D33" s="78" t="s">
        <v>147</v>
      </c>
      <c r="E33" s="78"/>
      <c r="F33" s="78"/>
      <c r="G33" s="78"/>
      <c r="H33" s="79" t="s">
        <v>148</v>
      </c>
    </row>
    <row r="34" customFormat="false" ht="23.85" hidden="false" customHeight="true" outlineLevel="0" collapsed="false">
      <c r="A34" s="77" t="s">
        <v>29</v>
      </c>
      <c r="B34" s="78" t="s">
        <v>149</v>
      </c>
      <c r="C34" s="78"/>
      <c r="D34" s="78" t="s">
        <v>150</v>
      </c>
      <c r="E34" s="78"/>
      <c r="F34" s="78"/>
      <c r="G34" s="78"/>
      <c r="H34" s="79" t="s">
        <v>151</v>
      </c>
    </row>
    <row r="35" customFormat="false" ht="23.85" hidden="false" customHeight="true" outlineLevel="0" collapsed="false">
      <c r="A35" s="77" t="s">
        <v>23</v>
      </c>
      <c r="B35" s="78" t="s">
        <v>152</v>
      </c>
      <c r="C35" s="78"/>
      <c r="D35" s="78" t="s">
        <v>153</v>
      </c>
      <c r="E35" s="78"/>
      <c r="F35" s="78"/>
      <c r="G35" s="78"/>
      <c r="H35" s="79" t="s">
        <v>154</v>
      </c>
    </row>
    <row r="36" customFormat="false" ht="15" hidden="false" customHeight="true" outlineLevel="0" collapsed="false">
      <c r="A36" s="77" t="s">
        <v>155</v>
      </c>
      <c r="B36" s="78" t="s">
        <v>156</v>
      </c>
      <c r="C36" s="78"/>
      <c r="D36" s="78" t="s">
        <v>157</v>
      </c>
      <c r="E36" s="78"/>
      <c r="F36" s="78"/>
      <c r="G36" s="78"/>
      <c r="H36" s="79" t="s">
        <v>158</v>
      </c>
    </row>
    <row r="39" customFormat="false" ht="24" hidden="false" customHeight="true" outlineLevel="0" collapsed="false">
      <c r="A39" s="60" t="s">
        <v>159</v>
      </c>
      <c r="B39" s="60"/>
      <c r="C39" s="60"/>
      <c r="D39" s="60"/>
      <c r="E39" s="60"/>
      <c r="F39" s="60"/>
      <c r="G39" s="60"/>
    </row>
    <row r="40" customFormat="false" ht="15" hidden="false" customHeight="false" outlineLevel="0" collapsed="false">
      <c r="A40" s="80" t="s">
        <v>160</v>
      </c>
      <c r="B40" s="80"/>
      <c r="C40" s="80"/>
      <c r="D40" s="80"/>
      <c r="E40" s="80"/>
      <c r="F40" s="80"/>
      <c r="G40" s="80"/>
    </row>
    <row r="42" customFormat="false" ht="15" hidden="false" customHeight="false" outlineLevel="0" collapsed="false">
      <c r="A42" s="3" t="s">
        <v>3</v>
      </c>
      <c r="B42" s="3" t="s">
        <v>161</v>
      </c>
      <c r="C42" s="3" t="s">
        <v>162</v>
      </c>
      <c r="D42" s="3" t="s">
        <v>163</v>
      </c>
      <c r="E42" s="3" t="s">
        <v>164</v>
      </c>
      <c r="F42" s="3" t="s">
        <v>165</v>
      </c>
    </row>
    <row r="43" customFormat="false" ht="35.05" hidden="false" customHeight="false" outlineLevel="0" collapsed="false">
      <c r="A43" s="81" t="s">
        <v>20</v>
      </c>
      <c r="B43" s="68" t="n">
        <v>680</v>
      </c>
      <c r="C43" s="82" t="n">
        <v>520</v>
      </c>
      <c r="D43" s="68" t="n">
        <f aca="false">B43-C43</f>
        <v>160</v>
      </c>
      <c r="E43" s="69" t="n">
        <f aca="false">IF(B43&gt;0,D43/B43,0)</f>
        <v>0.235294117647059</v>
      </c>
      <c r="F43" s="67" t="s">
        <v>166</v>
      </c>
    </row>
    <row r="44" customFormat="false" ht="23.85" hidden="false" customHeight="false" outlineLevel="0" collapsed="false">
      <c r="A44" s="81" t="s">
        <v>29</v>
      </c>
      <c r="B44" s="68" t="n">
        <v>400</v>
      </c>
      <c r="C44" s="82" t="n">
        <v>360</v>
      </c>
      <c r="D44" s="68" t="n">
        <f aca="false">B44-C44</f>
        <v>40</v>
      </c>
      <c r="E44" s="69" t="n">
        <f aca="false">IF(B44&gt;0,D44/B44,0)</f>
        <v>0.1</v>
      </c>
      <c r="F44" s="67" t="s">
        <v>167</v>
      </c>
    </row>
    <row r="45" customFormat="false" ht="23.85" hidden="false" customHeight="false" outlineLevel="0" collapsed="false">
      <c r="A45" s="81" t="s">
        <v>33</v>
      </c>
      <c r="B45" s="68" t="n">
        <v>500</v>
      </c>
      <c r="C45" s="82" t="n">
        <v>300</v>
      </c>
      <c r="D45" s="68" t="n">
        <f aca="false">B45-C45</f>
        <v>200</v>
      </c>
      <c r="E45" s="69" t="n">
        <f aca="false">IF(B45&gt;0,D45/B45,0)</f>
        <v>0.4</v>
      </c>
      <c r="F45" s="67" t="s">
        <v>168</v>
      </c>
    </row>
    <row r="46" customFormat="false" ht="23.85" hidden="false" customHeight="false" outlineLevel="0" collapsed="false">
      <c r="A46" s="81" t="s">
        <v>23</v>
      </c>
      <c r="B46" s="68" t="n">
        <v>385</v>
      </c>
      <c r="C46" s="82" t="n">
        <v>200</v>
      </c>
      <c r="D46" s="68" t="n">
        <f aca="false">B46-C46</f>
        <v>185</v>
      </c>
      <c r="E46" s="69" t="n">
        <f aca="false">IF(B46&gt;0,D46/B46,0)</f>
        <v>0.480519480519481</v>
      </c>
      <c r="F46" s="67" t="s">
        <v>169</v>
      </c>
    </row>
    <row r="47" customFormat="false" ht="23.85" hidden="false" customHeight="false" outlineLevel="0" collapsed="false">
      <c r="A47" s="81" t="s">
        <v>13</v>
      </c>
      <c r="B47" s="68" t="n">
        <v>137</v>
      </c>
      <c r="C47" s="82" t="n">
        <v>110</v>
      </c>
      <c r="D47" s="68" t="n">
        <f aca="false">B47-C47</f>
        <v>27</v>
      </c>
      <c r="E47" s="69" t="n">
        <f aca="false">IF(B47&gt;0,D47/B47,0)</f>
        <v>0.197080291970803</v>
      </c>
      <c r="F47" s="67" t="s">
        <v>170</v>
      </c>
    </row>
    <row r="48" customFormat="false" ht="23.85" hidden="false" customHeight="false" outlineLevel="0" collapsed="false">
      <c r="A48" s="81" t="s">
        <v>70</v>
      </c>
      <c r="B48" s="68" t="n">
        <v>173</v>
      </c>
      <c r="C48" s="82" t="n">
        <v>150</v>
      </c>
      <c r="D48" s="68" t="n">
        <f aca="false">B48-C48</f>
        <v>23</v>
      </c>
      <c r="E48" s="69" t="n">
        <f aca="false">IF(B48&gt;0,D48/B48,0)</f>
        <v>0.132947976878613</v>
      </c>
      <c r="F48" s="67" t="s">
        <v>171</v>
      </c>
    </row>
    <row r="49" customFormat="false" ht="23.85" hidden="false" customHeight="false" outlineLevel="0" collapsed="false">
      <c r="A49" s="81" t="s">
        <v>9</v>
      </c>
      <c r="B49" s="68" t="n">
        <v>1850</v>
      </c>
      <c r="C49" s="82" t="n">
        <v>1800</v>
      </c>
      <c r="D49" s="68" t="n">
        <f aca="false">B49-C49</f>
        <v>50</v>
      </c>
      <c r="E49" s="69" t="n">
        <f aca="false">IF(B49&gt;0,D49/B49,0)</f>
        <v>0.027027027027027</v>
      </c>
      <c r="F49" s="67" t="s">
        <v>172</v>
      </c>
    </row>
    <row r="50" customFormat="false" ht="15" hidden="false" customHeight="false" outlineLevel="0" collapsed="false">
      <c r="A50" s="56" t="s">
        <v>113</v>
      </c>
      <c r="B50" s="57" t="n">
        <f aca="false">SUM(B43:B49)</f>
        <v>4125</v>
      </c>
      <c r="C50" s="57" t="n">
        <f aca="false">SUM(C43:C49)</f>
        <v>3440</v>
      </c>
      <c r="D50" s="57" t="n">
        <f aca="false">SUM(D43:D49)</f>
        <v>685</v>
      </c>
      <c r="E50" s="58" t="n">
        <f aca="false">IF(B50&gt;0,D50/B50,0)</f>
        <v>0.166060606060606</v>
      </c>
      <c r="F50" s="56"/>
    </row>
    <row r="53" customFormat="false" ht="15" hidden="false" customHeight="false" outlineLevel="0" collapsed="false">
      <c r="A53" s="60" t="s">
        <v>173</v>
      </c>
      <c r="B53" s="60"/>
      <c r="C53" s="60"/>
      <c r="D53" s="60"/>
      <c r="E53" s="60"/>
      <c r="F53" s="60"/>
    </row>
    <row r="54" customFormat="false" ht="15" hidden="false" customHeight="true" outlineLevel="0" collapsed="false">
      <c r="A54" s="83" t="s">
        <v>174</v>
      </c>
      <c r="B54" s="83"/>
      <c r="C54" s="83"/>
      <c r="D54" s="83"/>
      <c r="E54" s="83"/>
      <c r="F54" s="83"/>
    </row>
    <row r="55" customFormat="false" ht="15" hidden="false" customHeight="false" outlineLevel="0" collapsed="false">
      <c r="A55" s="83"/>
      <c r="B55" s="83"/>
      <c r="C55" s="83"/>
      <c r="D55" s="83"/>
      <c r="E55" s="83"/>
      <c r="F55" s="83"/>
    </row>
    <row r="56" customFormat="false" ht="15" hidden="false" customHeight="false" outlineLevel="0" collapsed="false">
      <c r="A56" s="83"/>
      <c r="B56" s="83"/>
      <c r="C56" s="83"/>
      <c r="D56" s="83"/>
      <c r="E56" s="83"/>
      <c r="F56" s="83"/>
    </row>
  </sheetData>
  <mergeCells count="28">
    <mergeCell ref="A1:G1"/>
    <mergeCell ref="A3:G3"/>
    <mergeCell ref="A18:G18"/>
    <mergeCell ref="D20:G20"/>
    <mergeCell ref="D21:G21"/>
    <mergeCell ref="D22:G22"/>
    <mergeCell ref="D23:G23"/>
    <mergeCell ref="D24:G24"/>
    <mergeCell ref="D25:G25"/>
    <mergeCell ref="A28:G28"/>
    <mergeCell ref="B30:C30"/>
    <mergeCell ref="D30:G30"/>
    <mergeCell ref="B31:C31"/>
    <mergeCell ref="D31:G31"/>
    <mergeCell ref="B32:C32"/>
    <mergeCell ref="D32:G32"/>
    <mergeCell ref="B33:C33"/>
    <mergeCell ref="D33:G33"/>
    <mergeCell ref="B34:C34"/>
    <mergeCell ref="D34:G34"/>
    <mergeCell ref="B35:C35"/>
    <mergeCell ref="D35:G35"/>
    <mergeCell ref="B36:C36"/>
    <mergeCell ref="D36:G36"/>
    <mergeCell ref="A39:G39"/>
    <mergeCell ref="A40:G40"/>
    <mergeCell ref="A53:F53"/>
    <mergeCell ref="A54:F5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2026-07-10T09:20:59Z</dcterms:created>
  <dc:creator>ideaShell</dc:creator>
  <dc:description/>
  <dc:language>en-US</dc:language>
  <cp:lastModifiedBy/>
  <dcterms:modified xsi:type="dcterms:W3CDTF">2026-07-10T09:21:04Z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